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.1." sheetId="1" r:id="rId1"/>
    <sheet name="5.2 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'5.1.'!$B$1:$L$26</definedName>
    <definedName name="_xlnm.Print_Area" localSheetId="2">'5.3. Показники '!$A$2:$Q$121</definedName>
    <definedName name="_xlnm.Print_Area" localSheetId="3">'5.4. Показники '!$B$1:$P$79</definedName>
    <definedName name="_xlnm.Print_Area" localSheetId="4">'5.5. '!$B$2:$K$45</definedName>
  </definedNames>
  <calcPr fullCalcOnLoad="1"/>
</workbook>
</file>

<file path=xl/sharedStrings.xml><?xml version="1.0" encoding="utf-8"?>
<sst xmlns="http://schemas.openxmlformats.org/spreadsheetml/2006/main" count="461" uniqueCount="214">
  <si>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</si>
  <si>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</si>
  <si>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</si>
  <si>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</si>
  <si>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</si>
  <si>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</si>
  <si>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</si>
  <si>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</si>
  <si>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</si>
  <si>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</si>
  <si>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</si>
  <si>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</si>
  <si>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</si>
  <si>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</si>
  <si>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</si>
  <si>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</si>
  <si>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</si>
  <si>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</si>
  <si>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</si>
  <si>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</si>
  <si>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</si>
  <si>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</si>
  <si>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</si>
  <si>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</si>
  <si>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</si>
  <si>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</si>
  <si>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</si>
  <si>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</si>
  <si>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</si>
  <si>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</si>
  <si>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</si>
  <si>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</si>
  <si>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</si>
  <si>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</si>
  <si>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</si>
  <si>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</si>
  <si>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</si>
  <si>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</si>
  <si>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</si>
  <si>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</si>
  <si>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</si>
  <si>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</si>
  <si>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</si>
  <si>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</si>
  <si>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</si>
  <si>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</si>
  <si>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</si>
  <si>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</si>
  <si>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</si>
  <si>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</si>
  <si>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</si>
  <si>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</si>
  <si>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</si>
  <si>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</si>
  <si>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</si>
  <si>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</si>
  <si>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</si>
  <si>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</si>
  <si>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</si>
  <si>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</si>
  <si>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</si>
  <si>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</si>
  <si>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</si>
  <si>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</si>
  <si>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</si>
  <si>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</si>
  <si>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</si>
  <si>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</si>
  <si>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</si>
  <si>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</si>
  <si>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</si>
  <si>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</si>
  <si>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</si>
  <si>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</si>
  <si>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</si>
  <si>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</si>
  <si>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</si>
  <si>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</si>
  <si>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</si>
  <si>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</si>
  <si>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</si>
  <si>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</si>
  <si>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</si>
  <si>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</si>
  <si>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</si>
  <si>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</si>
  <si>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</si>
  <si>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</si>
  <si>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</si>
  <si>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</si>
  <si>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</si>
  <si>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</si>
  <si>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</si>
  <si>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</si>
  <si>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</si>
  <si>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</si>
  <si>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</si>
  <si>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</si>
  <si>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</si>
  <si>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</si>
  <si>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</si>
  <si>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</si>
  <si>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</si>
  <si>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</si>
  <si>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</si>
  <si>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</si>
  <si>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</si>
  <si>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</si>
  <si>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</si>
  <si>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</si>
  <si>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</si>
  <si>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</si>
  <si>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Здійснення управлінням наданих законодавством повноважень у сфері соціального захисту населення.</t>
  </si>
  <si>
    <t>Погашення кредиторської заборгованості</t>
  </si>
  <si>
    <t>Відхилення касових видатків від затверджених бюджетних призначень по спеціальному  фонду виникло в результаті економії бюджетних призначень .</t>
  </si>
  <si>
    <t>якості</t>
  </si>
  <si>
    <t>Порушень по даній програмі за звітний період не виявлено.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</si>
  <si>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</si>
  <si>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Управління соціального захисту населення, сім'ї та праці Новгород-Сіверської міської ради Чернігівської області</t>
  </si>
  <si>
    <t>Забезпечення надання інших, передбачених законодавством, пільг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</si>
  <si>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</si>
  <si>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(0813080)</t>
  </si>
  <si>
    <t>Надання державної соціальної допомоги особам з інвалідністю з дитинства та дітям з інвалідністю</t>
  </si>
  <si>
    <t>Витрати на надання державної соціальної допомоги особам з інвалідністю з дитинства та дітям з інвалідністю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</si>
  <si>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році.</t>
  </si>
  <si>
    <t>Встановлення водоохоронних зон та прибережних смуг річок</t>
  </si>
  <si>
    <t>Кількість річок міста по яким необхідно провести роботи по встановленню земель водного фонду та водоохоронних зон (од)</t>
  </si>
  <si>
    <t>Відхилень не має</t>
  </si>
  <si>
    <t>Кількість річок міста по яким планується  провести роботи по встановленню земель водного фонду та водоохоронних зон (од.)</t>
  </si>
  <si>
    <t>Видатки на розробку одного проекту земелеустрою щодо організації і встановлення земель водного фонду та водоохоронних зон (тис.грн)</t>
  </si>
  <si>
    <t>Відсутність погодження в Міністерстві екології та природних ресурсів України не дає змоги підписати акт виконаних робіт та провести розрахунки.</t>
  </si>
  <si>
    <t>Відсоток робіт з розробки проекту землеустрою щодо організації встановлення земель водного фонду та водоохоронних зон річки до необхідної кількості зазначених  проектів, які необхідно розробити на території міста (%)</t>
  </si>
  <si>
    <t>Паспортизація водних об`єктів</t>
  </si>
  <si>
    <t>кількість водних об`єктів по яким необхідно провести паспортизацію (од.)</t>
  </si>
  <si>
    <t>кількість водних об`єктів , по яким планується провести паспортизацію (од.)</t>
  </si>
  <si>
    <t>Середні видатки на 1 водний об`єкт (тис. грн)</t>
  </si>
  <si>
    <t>Відсоток водних об`єктів по яким планується проведення паспортизації до водних об`єктів по яким необхідно розробити паспорти (%)</t>
  </si>
  <si>
    <t>Трансферти (оформлення правовстановлюючих документів на право користування земельними ділянками)</t>
  </si>
  <si>
    <t>Кількість земельних ділянок, які потребують оформлення права користування (од)</t>
  </si>
  <si>
    <t>кількість земельних ділянок по яким заплановано оформлення права користування (од)</t>
  </si>
  <si>
    <t>Середня вартість робіт (тис. грн)</t>
  </si>
  <si>
    <t>Відсоток земельних ділянок до тих,які необхідно оформити (%)</t>
  </si>
  <si>
    <t>Зазначаються усі напрями використання бюджетних коштів, затверджені паспортом бюджетної програми.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</si>
  <si>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</si>
  <si>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Витрати на надання  державної соціальної допомоги особам, які не мають права на пенсію, та особам з інвалідністю, державної соціальної допомоги на догляд</t>
  </si>
  <si>
    <t>Кількість одержувачів державної соціальної допомоги особам, які не  мають права на пенсію, та особам з інвалідністю, державної соціальної допомоги на догляд</t>
  </si>
  <si>
    <t xml:space="preserve">середньомісячний розмір допомоги </t>
  </si>
  <si>
    <t>Надання допомоги по догляду за особами з інвалідністю І чи ІІ групи внаслідок психічного розладу</t>
  </si>
  <si>
    <t>Витрати на надання допомоги по догляду за особами з інвалідністю І чи ІІ групи внаслідок психічного розладу</t>
  </si>
  <si>
    <t>Кількість одержувачів допомоги по догляду за особами з інвалідністю І чи ІІ групи внаслідок психічного розладу</t>
  </si>
  <si>
    <t>Відсоток виплачених допомог до нарахованих, (%)</t>
  </si>
  <si>
    <t>Надання тимчасової державної соціальної допомоги непрацюючій працездатній особі, яка досягла загального пенсійного віку, але не набула права на песійну виплату</t>
  </si>
  <si>
    <t>Витрати на надання тимчасової державної соціальної допомоги непрацюючій працездатній особі, яка досягла загального пенсійного віку, але не набула права на песійну виплату</t>
  </si>
  <si>
    <t>Кількість надання тимчасової державної соціальної допомоги непрацюючій працездатній особі, яка досягла загального пенсійного віку, але не набула права на песійну виплату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</si>
  <si>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</si>
  <si>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</si>
  <si>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Витрати на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</si>
  <si>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</si>
  <si>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середньомісячний розмір державної соціальної допомоги малозабезпеченим сім'ям</t>
  </si>
  <si>
    <t xml:space="preserve">кількість одержувачів допомоги особам з інвалідністю з дитинства ІІ-ІІІ груп </t>
  </si>
  <si>
    <t>Соціальний захист найбільш вразливих верств населення.</t>
  </si>
  <si>
    <t>Підвищення рівня життя найбільш вразливих верств населення.</t>
  </si>
  <si>
    <t xml:space="preserve">Начальник відділу фінансового забезпечення </t>
  </si>
  <si>
    <t>Н.Г. Головань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</si>
  <si>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року: Збільшення обсягів видатків відбулося за рахунок збільшення кількості підпрограм даної бюджетної програми  та збільшенню розмірів соціальних  виплат.                                                                                                                   </t>
  </si>
  <si>
    <t>Пояснення щодо  розбіжностей між фактичними  та плановими результативними показниками: Розбіжностей немає</t>
  </si>
  <si>
    <t>32</t>
  </si>
  <si>
    <t>0</t>
  </si>
  <si>
    <t xml:space="preserve">середньомісячний розмір державної соціальної допомоги </t>
  </si>
  <si>
    <t xml:space="preserve">Пояснення щодо збільшення (зменшення) затрат порівняно із  аналогічними показниками попереднього року: збільшення затрат відбулося за рахунок збільшення контингенту отримувачів допомоги та середньомісячних сум допомоги на осіб з інвалідністю. </t>
  </si>
  <si>
    <t>Пояснення щодо збільшення (зменшення) продукту порівняно із  аналогічними показниками попереднього року: розбіжність виникла внаслідок того,що у поточному році  фактично більше зверненулося одержувачів .</t>
  </si>
  <si>
    <t xml:space="preserve">Пояснення щодо збільшення (зменшення) затрат порівняно із  аналогічними показниками попереднього року: збільшення затрат відбулося за рахунок збільшення  середньомісячних сум допомоги по догляду за особою з інвалідністю І чи ІІ групи внаслідок психічного розладу. </t>
  </si>
  <si>
    <t>Пояснення щодо збільшення (зменшення) якості порівняно із  аналогічними показниками попереднього року: Розбіжностей немає</t>
  </si>
  <si>
    <t>за 2019 рік</t>
  </si>
  <si>
    <t>Пояснення щодо  розбіжностей між фактичними  та плановими результативними показниками: відхилення затверджених бюджетних призначень на виплату допомоги до касових видатків виникло у  зв'язку  зі зменшенням суми виплат інвалідам ІІ та ІІІ груп.</t>
  </si>
  <si>
    <t>кількість одержувачів допомоги особам  зінвалідністю з дитинства 1 групи підгрупи А з надбавкою на догляд</t>
  </si>
  <si>
    <t>кількість одержувачів допомоги особам  зінвалідністю з дитинства 1 групи підгрупи  Б з надбавкою на догляд</t>
  </si>
  <si>
    <t>кількість одержувачів допомоги на дітей з інвалідністю віком до 6 років, у тому числі захворювання яких пов´язане з Чорнобильською катастрофою</t>
  </si>
  <si>
    <t>кількість одержувачів допомоги на дітей з інвалідністю віком до 18 років, у тому числі захворювання яких пов´язане з Чорнобильською катастрофою</t>
  </si>
  <si>
    <t>середньмісячний розмір  допомоги особам  зінвалідністю з дитинства 1 групи підгрупи А з надбавкою на догляд</t>
  </si>
  <si>
    <t>середньмісячний розмір допомоги особам  зінвалідністю з дитинства 1 групи підгрупи  Б з надбавкою на догляд</t>
  </si>
  <si>
    <t xml:space="preserve">середньмісячний розмір допомоги особам з інвалідністю з дитинства ІІ-ІІІ груп </t>
  </si>
  <si>
    <t>середньмісячний розмір допомоги на дітей з інвалідністю віком до 6 років, у тому числі підгрупи А, з надбавкою на догляд</t>
  </si>
  <si>
    <t>середньмісячний розмір допомоги на дітей з інвалідністю віком до 18 років, у тому числі у тому числі підгрупи А, з надбавкою на догляд</t>
  </si>
  <si>
    <t>Пояснення щодо  розбіжностей між фактичними  та плановими результативними показниками:  протягом 2019 року відбулися зміни у законодавстві щодо розміру виплат допомоги особам з інвалідністю.</t>
  </si>
  <si>
    <t xml:space="preserve">Пояснення щодо  розбіжностей між фактичними  та плановими результативними показниками:  зменшення відбулося  за рахунок меншої частки отримувачів допомоги в зв'язку з втратою годувальника, які отримують більшу грошову допомогу </t>
  </si>
  <si>
    <t>Пояснення щодо причин розбіжностей між затвердженими та досягнутими результативними показниками: розбіжностей немає.</t>
  </si>
  <si>
    <t>Пояснення щодо  розбіжностей між фактичними  та плановими результативними показниками: відхилення затверджених бюджетних призначень на виплату допомоги до касових видатків виникло у  зв'язку з змешенням середньомісячного розміру допомоги</t>
  </si>
  <si>
    <t>Пояснення щодо  розбіжностей між фактичними  та плановими результативними показниками: відхилення затверджених бюджетних призначень на виплату допомоги до касових видатків виникло у  зв'язку  зі зменшенням кількості отримувачів у поточному році.</t>
  </si>
  <si>
    <t>35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</si>
  <si>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 і частки людей, які отримують допомогу меншу за максимальну .</t>
  </si>
  <si>
    <t xml:space="preserve">Пояснення щодо причин розбіжностей між затвердженими та досягнутими результативними показниками: розмір виплати зменшився за рахунок частки людей, які отримують допомогу меншу за максимальну </t>
  </si>
  <si>
    <t>Пояснення щодо причин розбіжностей між затвердженими та досягнутими результативними показниками: нарахована сума за 2019 рік менша, ніж запланована у зв’язку із зменшенням кількості отримувачів допомоги.</t>
  </si>
  <si>
    <t>30</t>
  </si>
  <si>
    <t xml:space="preserve">Пояснення щодо причин розбіжностей між затвердженими та досягнутими результативними показниками: розмір виплати збільшився за рахунок збільшення прожиткових мінімумів за 2019 рік  </t>
  </si>
  <si>
    <t>Пояснення щодо причин розбіжностей між затвердженими та досягнутими результативними показниками: відхилення відбулся за рахунок зменшення середньомісячного розміру допомоги</t>
  </si>
  <si>
    <t>15</t>
  </si>
  <si>
    <t>Пояснення щодо  розбіжностей між фактичними  та плановими результативними показниками: відхилення затверджених бюджетних призначень на виплату допомоги до касових видатків виникло у  зв'язку із зменшенням суми виплати допомоги, ніж була на початку року.</t>
  </si>
  <si>
    <t>Надання допомоги на дітей, які виховуються у багатодітних сім'ях</t>
  </si>
  <si>
    <t>73</t>
  </si>
  <si>
    <t>Пояснення щодо причин розбіжностей між затвердженими та досягнутими результативними показниками:нарахована сума за 2019 рік менша, ніж запланована у зв’язку із зменшенням кількості отримувачів допомоги</t>
  </si>
  <si>
    <t>Пояснення щодо причин розбіжностей між затвердженими та досягнутими результативними показниками: розмір виплати збільшився за рахунок  більшої кількості дітей, на яких здійснювали виплати по допомозі</t>
  </si>
  <si>
    <t>Пояснення щодо збільшення (зменшення) ефективності порівняно із  аналогічними показниками попереднього року:  у 2019 року збільшився розмір допомоги особам з інвалідністю.</t>
  </si>
  <si>
    <t>Пояснення щодо збільшення (зменшення) продукту порівняно із  аналогічними показниками попереднього року: розбіжностей немає.</t>
  </si>
  <si>
    <t>Пояснення щодо збільшення (зменшення) ефективності порівняно із  аналогічними показниками попереднього року:  у 2019 року збільшився розмір допомоги  по догляду за особою з інвалідністю І чи ІІ групи внаслідок психічного розладу.</t>
  </si>
  <si>
    <t>Пояснення щодо збільшення (зменшення) затрат порівняно із  аналогічними показниками попереднього року: збільшення затрат відбулося за рахунок збільшення  середньомісячних сум допомоги непрацюючій працездатній особі, яка досягла загального пенсійного віку, але не набула права на песійну виплату</t>
  </si>
  <si>
    <t>Пояснення щодо збільшення (зменшення) обсягів проведених видатків (наданих кредитів)порівняно із  аналогічними показниками попереднього року:збільшилась кількість звернень за  допомогою із меншою  виплатою, яка залежить від стажу роботи, яку має отримувач допомоги</t>
  </si>
  <si>
    <t>14</t>
  </si>
  <si>
    <t>Пояснення щодо збільшення (зменшення) затрат порівняно із  аналогічними показниками попереднього року: збільшення затрат відбулося за рахунок збільшення  середньомісячних сум допомоги  непрацюючій працездатній особі, яка доглядає за особою з інвалідністю I групи, а також за особою, яка досягла 80-річного віку</t>
  </si>
  <si>
    <t>Пояснення щодо збільшення (зменшення) обсягів проведених видатків (наданих кредитів)порівняно із  аналогічними показниками попереднього року:збільшилась сума виплат компенсації</t>
  </si>
  <si>
    <t>Пояснення щодо збільшення (зменшення) обсягів проведених видатків (наданих кредитів)порівняно із  аналогічними показниками попереднього року:пояснити розбіжності неможливо, так як в 2018 році дана підпрограма не діяла.</t>
  </si>
  <si>
    <t>Пояснення щодо  розбіжностей між фактичними  та плановими результативними показниками: відхилення затверджених бюджетних призначень на виплату допомоги до касових видатків виникло у  зв'язку зі здійсненням розрахунку допомог на підставі розподілу обсягів субвенції з державного бюджету місцевим бюджетам по загальному фонду на  2019 рік з урахуванням розміру виплати та контингенту отримувачів станом на 01.12.2018р. Виплати протягом поточного року здійснювались відповідно до фактичної потреби.</t>
  </si>
  <si>
    <t>Станом на 01.01.2019 року та станом на 01.01.2020 року дебіторська та кредиторська заборгованості відсутні.</t>
  </si>
  <si>
    <t>Питома вага виплачених допомог до нарахованих склала 100%. Касові видатки склали 89,51% від затвердженого обсягу бюджетних коштів. Виплати здійнювались відповідно до фактичної потреби.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</si>
</sst>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6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16" fontId="0" fillId="0" borderId="10" xfId="52" applyNumberFormat="1" applyFont="1" applyBorder="1">
      <alignment/>
      <protection/>
    </xf>
    <xf numFmtId="0" fontId="0" fillId="0" borderId="10" xfId="52" applyBorder="1" applyAlignment="1">
      <alignment horizontal="right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85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81" fontId="18" fillId="0" borderId="17" xfId="0" applyNumberFormat="1" applyFont="1" applyFill="1" applyBorder="1" applyAlignment="1" applyProtection="1">
      <alignment horizontal="right" vertical="top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187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87" fontId="18" fillId="0" borderId="21" xfId="0" applyNumberFormat="1" applyFont="1" applyFill="1" applyBorder="1" applyAlignment="1" applyProtection="1">
      <alignment horizontal="center" vertical="center" wrapText="1"/>
      <protection/>
    </xf>
    <xf numFmtId="187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185" fontId="18" fillId="0" borderId="17" xfId="0" applyNumberFormat="1" applyFont="1" applyFill="1" applyBorder="1" applyAlignment="1" applyProtection="1">
      <alignment horizontal="center" vertical="center" wrapText="1"/>
      <protection/>
    </xf>
    <xf numFmtId="181" fontId="18" fillId="0" borderId="17" xfId="0" applyNumberFormat="1" applyFont="1" applyFill="1" applyBorder="1" applyAlignment="1" applyProtection="1">
      <alignment horizontal="center" vertical="center" wrapText="1"/>
      <protection/>
    </xf>
    <xf numFmtId="181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5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85" fontId="18" fillId="0" borderId="18" xfId="0" applyNumberFormat="1" applyFont="1" applyFill="1" applyBorder="1" applyAlignment="1" applyProtection="1">
      <alignment horizontal="center" vertical="center" wrapText="1"/>
      <protection/>
    </xf>
    <xf numFmtId="185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24" fillId="0" borderId="13" xfId="0" applyFont="1" applyFill="1" applyBorder="1" applyAlignment="1" applyProtection="1">
      <alignment horizontal="center" vertical="top" wrapText="1"/>
      <protection/>
    </xf>
    <xf numFmtId="187" fontId="18" fillId="0" borderId="19" xfId="0" applyNumberFormat="1" applyFont="1" applyFill="1" applyBorder="1" applyAlignment="1" applyProtection="1">
      <alignment horizontal="center" vertical="center" wrapText="1"/>
      <protection/>
    </xf>
    <xf numFmtId="182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0" fontId="24" fillId="0" borderId="23" xfId="0" applyFont="1" applyFill="1" applyBorder="1" applyAlignment="1" applyProtection="1">
      <alignment horizontal="center" vertical="top" wrapText="1"/>
      <protection/>
    </xf>
    <xf numFmtId="185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top" wrapText="1"/>
      <protection/>
    </xf>
    <xf numFmtId="18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top" wrapText="1"/>
      <protection/>
    </xf>
    <xf numFmtId="185" fontId="18" fillId="0" borderId="26" xfId="0" applyNumberFormat="1" applyFont="1" applyFill="1" applyBorder="1" applyAlignment="1" applyProtection="1">
      <alignment horizontal="center" vertical="center" wrapText="1"/>
      <protection/>
    </xf>
    <xf numFmtId="187" fontId="53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top" wrapText="1"/>
      <protection/>
    </xf>
    <xf numFmtId="0" fontId="55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top" wrapText="1"/>
      <protection/>
    </xf>
    <xf numFmtId="187" fontId="22" fillId="0" borderId="19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top" wrapText="1"/>
      <protection/>
    </xf>
    <xf numFmtId="49" fontId="22" fillId="0" borderId="0" xfId="0" applyNumberFormat="1" applyFont="1" applyFill="1" applyAlignment="1">
      <alignment/>
    </xf>
    <xf numFmtId="4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181" fontId="18" fillId="0" borderId="25" xfId="0" applyNumberFormat="1" applyFont="1" applyFill="1" applyBorder="1" applyAlignment="1" applyProtection="1">
      <alignment horizontal="right" vertical="top" wrapText="1"/>
      <protection/>
    </xf>
    <xf numFmtId="187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3" fontId="18" fillId="0" borderId="13" xfId="0" applyNumberFormat="1" applyFont="1" applyFill="1" applyBorder="1" applyAlignment="1" applyProtection="1">
      <alignment horizontal="center" vertical="top" wrapText="1"/>
      <protection/>
    </xf>
    <xf numFmtId="3" fontId="18" fillId="0" borderId="13" xfId="0" applyNumberFormat="1" applyFont="1" applyFill="1" applyBorder="1" applyAlignment="1" applyProtection="1">
      <alignment horizontal="center" vertical="center" wrapText="1"/>
      <protection/>
    </xf>
    <xf numFmtId="3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3" fontId="18" fillId="0" borderId="30" xfId="0" applyNumberFormat="1" applyFont="1" applyFill="1" applyBorder="1" applyAlignment="1" applyProtection="1">
      <alignment horizontal="center" vertical="center" wrapText="1"/>
      <protection/>
    </xf>
    <xf numFmtId="1" fontId="18" fillId="0" borderId="30" xfId="0" applyNumberFormat="1" applyFont="1" applyFill="1" applyBorder="1" applyAlignment="1" applyProtection="1">
      <alignment horizontal="center" vertical="center" wrapText="1"/>
      <protection/>
    </xf>
    <xf numFmtId="185" fontId="18" fillId="0" borderId="31" xfId="0" applyNumberFormat="1" applyFont="1" applyFill="1" applyBorder="1" applyAlignment="1" applyProtection="1">
      <alignment horizontal="center" vertical="center" wrapText="1"/>
      <protection/>
    </xf>
    <xf numFmtId="185" fontId="18" fillId="0" borderId="32" xfId="0" applyNumberFormat="1" applyFont="1" applyFill="1" applyBorder="1" applyAlignment="1" applyProtection="1">
      <alignment horizontal="center" vertical="center" wrapText="1"/>
      <protection/>
    </xf>
    <xf numFmtId="187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55" fillId="0" borderId="31" xfId="0" applyFont="1" applyFill="1" applyBorder="1" applyAlignment="1">
      <alignment horizontal="left" wrapText="1"/>
    </xf>
    <xf numFmtId="0" fontId="22" fillId="0" borderId="31" xfId="0" applyFont="1" applyFill="1" applyBorder="1" applyAlignment="1">
      <alignment horizontal="center" vertical="center" wrapText="1"/>
    </xf>
    <xf numFmtId="187" fontId="22" fillId="0" borderId="31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87" fontId="3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49" fontId="58" fillId="0" borderId="0" xfId="0" applyNumberFormat="1" applyFont="1" applyFill="1" applyBorder="1" applyAlignment="1">
      <alignment vertical="top" wrapText="1"/>
    </xf>
    <xf numFmtId="187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32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2" fontId="34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3" fontId="18" fillId="0" borderId="11" xfId="0" applyNumberFormat="1" applyFont="1" applyFill="1" applyBorder="1" applyAlignment="1" applyProtection="1">
      <alignment horizontal="center" vertical="center" wrapText="1"/>
      <protection/>
    </xf>
    <xf numFmtId="3" fontId="18" fillId="0" borderId="21" xfId="0" applyNumberFormat="1" applyFont="1" applyFill="1" applyBorder="1" applyAlignment="1" applyProtection="1">
      <alignment horizontal="center" vertical="top" wrapText="1"/>
      <protection/>
    </xf>
    <xf numFmtId="3" fontId="18" fillId="0" borderId="21" xfId="0" applyNumberFormat="1" applyFont="1" applyFill="1" applyBorder="1" applyAlignment="1" applyProtection="1">
      <alignment horizontal="center" vertical="center" wrapText="1"/>
      <protection/>
    </xf>
    <xf numFmtId="3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1" fontId="18" fillId="0" borderId="19" xfId="0" applyNumberFormat="1" applyFont="1" applyFill="1" applyBorder="1" applyAlignment="1" applyProtection="1">
      <alignment horizontal="center" vertical="center" wrapText="1"/>
      <protection/>
    </xf>
    <xf numFmtId="49" fontId="18" fillId="0" borderId="19" xfId="0" applyNumberFormat="1" applyFont="1" applyFill="1" applyBorder="1" applyAlignment="1" applyProtection="1">
      <alignment horizontal="center" vertical="center" wrapText="1"/>
      <protection/>
    </xf>
    <xf numFmtId="1" fontId="18" fillId="0" borderId="17" xfId="0" applyNumberFormat="1" applyFont="1" applyFill="1" applyBorder="1" applyAlignment="1" applyProtection="1">
      <alignment horizontal="center" vertical="top" wrapText="1"/>
      <protection/>
    </xf>
    <xf numFmtId="1" fontId="18" fillId="0" borderId="17" xfId="0" applyNumberFormat="1" applyFont="1" applyFill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3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81" fontId="18" fillId="0" borderId="12" xfId="0" applyNumberFormat="1" applyFont="1" applyFill="1" applyBorder="1" applyAlignment="1" applyProtection="1">
      <alignment horizontal="center" vertical="center" wrapText="1"/>
      <protection/>
    </xf>
    <xf numFmtId="181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18" xfId="0" applyNumberFormat="1" applyFont="1" applyFill="1" applyBorder="1" applyAlignment="1" applyProtection="1">
      <alignment horizontal="center" vertical="center" wrapText="1"/>
      <protection/>
    </xf>
    <xf numFmtId="187" fontId="19" fillId="0" borderId="23" xfId="0" applyNumberFormat="1" applyFont="1" applyFill="1" applyBorder="1" applyAlignment="1" applyProtection="1">
      <alignment horizontal="center" vertical="center" wrapText="1"/>
      <protection/>
    </xf>
    <xf numFmtId="181" fontId="19" fillId="0" borderId="12" xfId="0" applyNumberFormat="1" applyFont="1" applyFill="1" applyBorder="1" applyAlignment="1" applyProtection="1">
      <alignment horizontal="center" vertical="center" wrapText="1"/>
      <protection/>
    </xf>
    <xf numFmtId="181" fontId="18" fillId="0" borderId="18" xfId="0" applyNumberFormat="1" applyFont="1" applyFill="1" applyBorder="1" applyAlignment="1" applyProtection="1">
      <alignment horizontal="center" vertical="center" wrapText="1"/>
      <protection/>
    </xf>
    <xf numFmtId="181" fontId="18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ill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49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29" fillId="0" borderId="10" xfId="0" applyFont="1" applyFill="1" applyBorder="1" applyAlignment="1" applyProtection="1">
      <alignment horizontal="center" vertical="top" wrapText="1"/>
      <protection/>
    </xf>
    <xf numFmtId="187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1" fontId="15" fillId="0" borderId="10" xfId="0" applyNumberFormat="1" applyFont="1" applyFill="1" applyBorder="1" applyAlignment="1" applyProtection="1">
      <alignment horizontal="center" vertical="top" wrapText="1"/>
      <protection/>
    </xf>
    <xf numFmtId="187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 horizontal="right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34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vertical="top" wrapText="1"/>
      <protection/>
    </xf>
    <xf numFmtId="0" fontId="0" fillId="0" borderId="35" xfId="0" applyFont="1" applyFill="1" applyBorder="1" applyAlignment="1">
      <alignment horizontal="left" wrapText="1"/>
    </xf>
    <xf numFmtId="0" fontId="8" fillId="0" borderId="11" xfId="52" applyFont="1" applyBorder="1" applyAlignment="1" applyProtection="1">
      <alignment horizontal="center" vertical="center" wrapText="1"/>
      <protection/>
    </xf>
    <xf numFmtId="0" fontId="0" fillId="0" borderId="19" xfId="52" applyBorder="1" applyAlignment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vertical="top" wrapText="1"/>
      <protection/>
    </xf>
    <xf numFmtId="0" fontId="55" fillId="0" borderId="27" xfId="0" applyFont="1" applyFill="1" applyBorder="1" applyAlignment="1">
      <alignment horizontal="left" wrapText="1"/>
    </xf>
    <xf numFmtId="0" fontId="55" fillId="0" borderId="28" xfId="0" applyFont="1" applyFill="1" applyBorder="1" applyAlignment="1">
      <alignment horizontal="left" wrapText="1"/>
    </xf>
    <xf numFmtId="0" fontId="56" fillId="0" borderId="36" xfId="0" applyFont="1" applyFill="1" applyBorder="1" applyAlignment="1" applyProtection="1">
      <alignment horizontal="left" vertical="top" wrapText="1"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12" fillId="0" borderId="10" xfId="52" applyFont="1" applyBorder="1" applyAlignment="1" applyProtection="1">
      <alignment horizontal="center" vertical="top" wrapText="1"/>
      <protection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30" xfId="52" applyFont="1" applyBorder="1" applyAlignment="1">
      <alignment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0" fontId="22" fillId="0" borderId="30" xfId="52" applyFont="1" applyBorder="1" applyAlignment="1">
      <alignment/>
      <protection/>
    </xf>
    <xf numFmtId="2" fontId="19" fillId="0" borderId="21" xfId="0" applyNumberFormat="1" applyFont="1" applyFill="1" applyBorder="1" applyAlignment="1" applyProtection="1">
      <alignment horizontal="center" vertical="center" wrapText="1"/>
      <protection/>
    </xf>
    <xf numFmtId="2" fontId="19" fillId="0" borderId="23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18" fillId="0" borderId="30" xfId="0" applyNumberFormat="1" applyFont="1" applyFill="1" applyBorder="1" applyAlignment="1" applyProtection="1">
      <alignment horizontal="center" vertical="center" wrapText="1"/>
      <protection/>
    </xf>
    <xf numFmtId="2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37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2" fontId="61" fillId="0" borderId="0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49" fontId="28" fillId="0" borderId="26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left" wrapText="1"/>
    </xf>
    <xf numFmtId="0" fontId="57" fillId="0" borderId="31" xfId="0" applyFont="1" applyFill="1" applyBorder="1" applyAlignment="1">
      <alignment horizontal="left" wrapText="1"/>
    </xf>
    <xf numFmtId="0" fontId="57" fillId="0" borderId="34" xfId="0" applyFont="1" applyFill="1" applyBorder="1" applyAlignment="1">
      <alignment horizontal="left" wrapText="1"/>
    </xf>
    <xf numFmtId="0" fontId="57" fillId="0" borderId="39" xfId="0" applyFont="1" applyFill="1" applyBorder="1" applyAlignment="1">
      <alignment horizontal="left" wrapText="1"/>
    </xf>
    <xf numFmtId="0" fontId="57" fillId="0" borderId="30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  <xf numFmtId="0" fontId="57" fillId="0" borderId="28" xfId="0" applyFont="1" applyFill="1" applyBorder="1" applyAlignment="1">
      <alignment horizontal="left" wrapText="1"/>
    </xf>
    <xf numFmtId="0" fontId="57" fillId="0" borderId="3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2" fillId="0" borderId="30" xfId="0" applyFont="1" applyFill="1" applyBorder="1" applyAlignment="1">
      <alignment horizontal="left" wrapText="1"/>
    </xf>
    <xf numFmtId="0" fontId="22" fillId="0" borderId="27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57" fillId="0" borderId="2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0" fillId="0" borderId="30" xfId="0" applyFont="1" applyFill="1" applyBorder="1" applyAlignment="1" applyProtection="1">
      <alignment vertical="top" wrapText="1"/>
      <protection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4" fillId="0" borderId="31" xfId="0" applyFont="1" applyFill="1" applyBorder="1" applyAlignment="1" applyProtection="1">
      <alignment horizontal="left" vertical="top" wrapText="1"/>
      <protection/>
    </xf>
    <xf numFmtId="0" fontId="24" fillId="0" borderId="34" xfId="0" applyFont="1" applyFill="1" applyBorder="1" applyAlignment="1" applyProtection="1">
      <alignment horizontal="left" vertical="top" wrapText="1"/>
      <protection/>
    </xf>
    <xf numFmtId="0" fontId="22" fillId="0" borderId="34" xfId="0" applyFont="1" applyFill="1" applyBorder="1" applyAlignment="1">
      <alignment wrapText="1"/>
    </xf>
    <xf numFmtId="0" fontId="22" fillId="0" borderId="39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>
      <alignment wrapText="1"/>
    </xf>
    <xf numFmtId="0" fontId="30" fillId="0" borderId="16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Alignment="1">
      <alignment horizontal="left" wrapText="1"/>
    </xf>
    <xf numFmtId="0" fontId="55" fillId="0" borderId="42" xfId="0" applyFont="1" applyFill="1" applyBorder="1" applyAlignment="1">
      <alignment horizontal="left" wrapText="1"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43" xfId="0" applyFont="1" applyFill="1" applyBorder="1" applyAlignment="1" applyProtection="1">
      <alignment horizontal="left" vertical="center" wrapText="1"/>
      <protection/>
    </xf>
    <xf numFmtId="0" fontId="62" fillId="0" borderId="16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Alignment="1">
      <alignment horizontal="left" wrapText="1"/>
    </xf>
    <xf numFmtId="0" fontId="63" fillId="0" borderId="42" xfId="0" applyFont="1" applyFill="1" applyBorder="1" applyAlignment="1">
      <alignment horizontal="left" wrapText="1"/>
    </xf>
    <xf numFmtId="0" fontId="19" fillId="0" borderId="17" xfId="0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9" fillId="0" borderId="44" xfId="0" applyFont="1" applyFill="1" applyBorder="1" applyAlignment="1" applyProtection="1">
      <alignment horizontal="left" vertical="top" wrapText="1"/>
      <protection/>
    </xf>
    <xf numFmtId="0" fontId="19" fillId="0" borderId="45" xfId="0" applyFont="1" applyFill="1" applyBorder="1" applyAlignment="1" applyProtection="1">
      <alignment horizontal="left" vertical="top" wrapText="1"/>
      <protection/>
    </xf>
    <xf numFmtId="0" fontId="19" fillId="0" borderId="46" xfId="0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wrapText="1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55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2" fillId="0" borderId="19" xfId="0" applyFont="1" applyFill="1" applyBorder="1" applyAlignment="1">
      <alignment wrapText="1"/>
    </xf>
    <xf numFmtId="0" fontId="19" fillId="0" borderId="47" xfId="0" applyFont="1" applyFill="1" applyBorder="1" applyAlignment="1" applyProtection="1">
      <alignment horizontal="left" vertical="top" wrapText="1"/>
      <protection/>
    </xf>
    <xf numFmtId="0" fontId="19" fillId="0" borderId="40" xfId="0" applyFont="1" applyFill="1" applyBorder="1" applyAlignment="1" applyProtection="1">
      <alignment horizontal="left" vertical="top" wrapText="1"/>
      <protection/>
    </xf>
    <xf numFmtId="0" fontId="19" fillId="0" borderId="41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wrapText="1"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 horizontal="left" wrapText="1"/>
    </xf>
    <xf numFmtId="0" fontId="31" fillId="0" borderId="42" xfId="0" applyFont="1" applyFill="1" applyBorder="1" applyAlignment="1">
      <alignment horizontal="left" wrapText="1"/>
    </xf>
    <xf numFmtId="0" fontId="62" fillId="0" borderId="10" xfId="0" applyFont="1" applyFill="1" applyBorder="1" applyAlignment="1" applyProtection="1">
      <alignment horizontal="left" vertical="top" wrapText="1"/>
      <protection/>
    </xf>
    <xf numFmtId="0" fontId="63" fillId="0" borderId="10" xfId="0" applyFont="1" applyFill="1" applyBorder="1" applyAlignment="1">
      <alignment wrapText="1"/>
    </xf>
    <xf numFmtId="0" fontId="28" fillId="0" borderId="48" xfId="0" applyFont="1" applyFill="1" applyBorder="1" applyAlignment="1" applyProtection="1">
      <alignment horizontal="left" vertical="top" wrapText="1"/>
      <protection/>
    </xf>
    <xf numFmtId="0" fontId="0" fillId="0" borderId="49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24" fillId="0" borderId="47" xfId="0" applyFont="1" applyFill="1" applyBorder="1" applyAlignment="1" applyProtection="1">
      <alignment horizontal="left" vertical="top" wrapText="1"/>
      <protection/>
    </xf>
    <xf numFmtId="0" fontId="24" fillId="0" borderId="40" xfId="0" applyFont="1" applyFill="1" applyBorder="1" applyAlignment="1" applyProtection="1">
      <alignment horizontal="left" vertical="top" wrapText="1"/>
      <protection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9" fillId="0" borderId="51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 applyProtection="1">
      <alignment horizontal="left" vertical="top" wrapText="1"/>
      <protection/>
    </xf>
    <xf numFmtId="0" fontId="24" fillId="0" borderId="24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37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52" xfId="0" applyFont="1" applyFill="1" applyBorder="1" applyAlignment="1" applyProtection="1">
      <alignment horizontal="left" vertical="center" wrapText="1"/>
      <protection/>
    </xf>
    <xf numFmtId="0" fontId="19" fillId="0" borderId="53" xfId="0" applyFont="1" applyFill="1" applyBorder="1" applyAlignment="1" applyProtection="1">
      <alignment horizontal="left" vertical="center" wrapText="1"/>
      <protection/>
    </xf>
    <xf numFmtId="0" fontId="19" fillId="0" borderId="54" xfId="0" applyFont="1" applyFill="1" applyBorder="1" applyAlignment="1" applyProtection="1">
      <alignment horizontal="left" vertical="center" wrapText="1"/>
      <protection/>
    </xf>
    <xf numFmtId="0" fontId="19" fillId="0" borderId="55" xfId="0" applyFont="1" applyFill="1" applyBorder="1" applyAlignment="1" applyProtection="1">
      <alignment horizontal="left" vertical="center" wrapText="1"/>
      <protection/>
    </xf>
    <xf numFmtId="0" fontId="19" fillId="0" borderId="56" xfId="0" applyFont="1" applyFill="1" applyBorder="1" applyAlignment="1" applyProtection="1">
      <alignment horizontal="left" vertical="center" wrapText="1"/>
      <protection/>
    </xf>
    <xf numFmtId="2" fontId="29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24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wrapText="1"/>
    </xf>
    <xf numFmtId="0" fontId="54" fillId="0" borderId="35" xfId="0" applyFont="1" applyFill="1" applyBorder="1" applyAlignment="1">
      <alignment horizontal="left" wrapText="1"/>
    </xf>
    <xf numFmtId="0" fontId="54" fillId="0" borderId="38" xfId="0" applyFont="1" applyFill="1" applyBorder="1" applyAlignment="1">
      <alignment horizontal="left" wrapText="1"/>
    </xf>
    <xf numFmtId="0" fontId="19" fillId="0" borderId="11" xfId="0" applyFont="1" applyFill="1" applyBorder="1" applyAlignment="1" applyProtection="1">
      <alignment horizontal="left" vertical="top" wrapText="1"/>
      <protection/>
    </xf>
    <xf numFmtId="0" fontId="22" fillId="0" borderId="2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2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62" fillId="0" borderId="30" xfId="0" applyFont="1" applyFill="1" applyBorder="1" applyAlignment="1" applyProtection="1">
      <alignment horizontal="left" vertical="center" wrapText="1"/>
      <protection/>
    </xf>
    <xf numFmtId="0" fontId="62" fillId="0" borderId="27" xfId="0" applyFont="1" applyFill="1" applyBorder="1" applyAlignment="1" applyProtection="1">
      <alignment horizontal="left" vertical="center" wrapText="1"/>
      <protection/>
    </xf>
    <xf numFmtId="0" fontId="62" fillId="0" borderId="28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54" fillId="0" borderId="10" xfId="0" applyFont="1" applyFill="1" applyBorder="1" applyAlignment="1">
      <alignment wrapText="1"/>
    </xf>
    <xf numFmtId="0" fontId="19" fillId="0" borderId="25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>
      <alignment wrapText="1"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24" fillId="0" borderId="47" xfId="0" applyFont="1" applyFill="1" applyBorder="1" applyAlignment="1" applyProtection="1">
      <alignment horizontal="left" vertical="center" wrapText="1"/>
      <protection/>
    </xf>
    <xf numFmtId="0" fontId="24" fillId="0" borderId="40" xfId="0" applyFont="1" applyFill="1" applyBorder="1" applyAlignment="1" applyProtection="1">
      <alignment horizontal="left" vertical="center" wrapText="1"/>
      <protection/>
    </xf>
    <xf numFmtId="0" fontId="22" fillId="0" borderId="40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vertical="center" wrapText="1"/>
    </xf>
    <xf numFmtId="0" fontId="19" fillId="0" borderId="14" xfId="0" applyFont="1" applyFill="1" applyBorder="1" applyAlignment="1" applyProtection="1">
      <alignment horizontal="left" vertical="top" wrapText="1"/>
      <protection/>
    </xf>
    <xf numFmtId="0" fontId="19" fillId="0" borderId="37" xfId="0" applyFont="1" applyFill="1" applyBorder="1" applyAlignment="1" applyProtection="1">
      <alignment horizontal="left" vertical="top" wrapText="1"/>
      <protection/>
    </xf>
    <xf numFmtId="0" fontId="19" fillId="0" borderId="22" xfId="0" applyFont="1" applyFill="1" applyBorder="1" applyAlignment="1" applyProtection="1">
      <alignment horizontal="left" vertical="top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/>
    </xf>
    <xf numFmtId="0" fontId="24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63" fillId="0" borderId="27" xfId="0" applyFont="1" applyFill="1" applyBorder="1" applyAlignment="1">
      <alignment horizontal="left"/>
    </xf>
    <xf numFmtId="0" fontId="63" fillId="0" borderId="28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2" fontId="29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87" fontId="29" fillId="0" borderId="30" xfId="0" applyNumberFormat="1" applyFont="1" applyFill="1" applyBorder="1" applyAlignment="1" applyProtection="1">
      <alignment horizontal="center" vertical="top" wrapText="1"/>
      <protection/>
    </xf>
    <xf numFmtId="187" fontId="0" fillId="0" borderId="27" xfId="0" applyNumberFormat="1" applyFont="1" applyFill="1" applyBorder="1" applyAlignment="1">
      <alignment horizontal="center" wrapText="1"/>
    </xf>
    <xf numFmtId="187" fontId="0" fillId="0" borderId="28" xfId="0" applyNumberFormat="1" applyFont="1" applyFill="1" applyBorder="1" applyAlignment="1">
      <alignment horizontal="center" wrapText="1"/>
    </xf>
    <xf numFmtId="187" fontId="24" fillId="0" borderId="10" xfId="0" applyNumberFormat="1" applyFont="1" applyFill="1" applyBorder="1" applyAlignment="1" applyProtection="1">
      <alignment horizontal="left" vertical="top" wrapText="1"/>
      <protection/>
    </xf>
    <xf numFmtId="187" fontId="0" fillId="0" borderId="10" xfId="0" applyNumberFormat="1" applyFill="1" applyBorder="1" applyAlignment="1">
      <alignment wrapText="1"/>
    </xf>
    <xf numFmtId="187" fontId="19" fillId="0" borderId="10" xfId="0" applyNumberFormat="1" applyFont="1" applyFill="1" applyBorder="1" applyAlignment="1" applyProtection="1">
      <alignment horizontal="left" vertical="top" wrapText="1"/>
      <protection/>
    </xf>
    <xf numFmtId="187" fontId="0" fillId="0" borderId="10" xfId="0" applyNumberFormat="1" applyFont="1" applyFill="1" applyBorder="1" applyAlignment="1">
      <alignment/>
    </xf>
    <xf numFmtId="0" fontId="19" fillId="0" borderId="23" xfId="0" applyFont="1" applyFill="1" applyBorder="1" applyAlignment="1" applyProtection="1">
      <alignment horizontal="left" vertical="top" wrapText="1"/>
      <protection/>
    </xf>
    <xf numFmtId="0" fontId="19" fillId="0" borderId="33" xfId="0" applyFont="1" applyFill="1" applyBorder="1" applyAlignment="1" applyProtection="1">
      <alignment horizontal="left" vertical="top" wrapText="1"/>
      <protection/>
    </xf>
    <xf numFmtId="0" fontId="19" fillId="0" borderId="2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62" fillId="0" borderId="42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29" fillId="0" borderId="23" xfId="0" applyFont="1" applyFill="1" applyBorder="1" applyAlignment="1" applyProtection="1">
      <alignment horizontal="center" vertical="center" wrapText="1"/>
      <protection/>
    </xf>
    <xf numFmtId="0" fontId="29" fillId="0" borderId="5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left" vertical="center" wrapText="1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 applyProtection="1">
      <alignment horizontal="center" vertical="top" wrapText="1"/>
      <protection/>
    </xf>
    <xf numFmtId="0" fontId="24" fillId="0" borderId="57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54" xfId="0" applyFont="1" applyFill="1" applyBorder="1" applyAlignment="1" applyProtection="1">
      <alignment horizontal="left" vertical="top" wrapText="1"/>
      <protection/>
    </xf>
    <xf numFmtId="0" fontId="19" fillId="0" borderId="55" xfId="0" applyFont="1" applyFill="1" applyBorder="1" applyAlignment="1" applyProtection="1">
      <alignment horizontal="left" vertical="top" wrapText="1"/>
      <protection/>
    </xf>
    <xf numFmtId="0" fontId="19" fillId="0" borderId="13" xfId="0" applyFont="1" applyFill="1" applyBorder="1" applyAlignment="1" applyProtection="1">
      <alignment horizontal="left" vertical="top" wrapText="1"/>
      <protection/>
    </xf>
    <xf numFmtId="0" fontId="11" fillId="0" borderId="57" xfId="0" applyFont="1" applyFill="1" applyBorder="1" applyAlignment="1" applyProtection="1">
      <alignment horizontal="center" vertical="top" wrapText="1"/>
      <protection/>
    </xf>
    <xf numFmtId="0" fontId="59" fillId="0" borderId="58" xfId="0" applyFont="1" applyFill="1" applyBorder="1" applyAlignment="1" applyProtection="1">
      <alignment horizontal="center" wrapText="1"/>
      <protection/>
    </xf>
    <xf numFmtId="0" fontId="59" fillId="0" borderId="59" xfId="0" applyFont="1" applyFill="1" applyBorder="1" applyAlignment="1" applyProtection="1">
      <alignment horizontal="center" wrapText="1"/>
      <protection/>
    </xf>
    <xf numFmtId="0" fontId="59" fillId="0" borderId="60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16" fillId="0" borderId="0" xfId="52" applyFont="1" applyFill="1" applyAlignment="1">
      <alignment wrapText="1"/>
      <protection/>
    </xf>
    <xf numFmtId="0" fontId="0" fillId="0" borderId="0" xfId="52" applyFill="1" applyAlignment="1">
      <alignment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top" wrapText="1"/>
      <protection/>
    </xf>
    <xf numFmtId="0" fontId="24" fillId="0" borderId="30" xfId="0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6"/>
  <sheetViews>
    <sheetView tabSelected="1" zoomScaleSheetLayoutView="90" zoomScalePageLayoutView="0" workbookViewId="0" topLeftCell="B1">
      <selection activeCell="E8" sqref="E8"/>
    </sheetView>
  </sheetViews>
  <sheetFormatPr defaultColWidth="9.140625" defaultRowHeight="12.75"/>
  <cols>
    <col min="1" max="1" width="8.8515625" style="19" hidden="1" customWidth="1"/>
    <col min="2" max="2" width="9.28125" style="19" customWidth="1"/>
    <col min="3" max="3" width="19.7109375" style="19" customWidth="1"/>
    <col min="4" max="4" width="11.421875" style="19" customWidth="1"/>
    <col min="5" max="6" width="11.57421875" style="19" customWidth="1"/>
    <col min="7" max="7" width="14.57421875" style="19" customWidth="1"/>
    <col min="8" max="8" width="10.8515625" style="19" customWidth="1"/>
    <col min="9" max="9" width="12.421875" style="19" customWidth="1"/>
    <col min="10" max="10" width="9.8515625" style="19" customWidth="1"/>
    <col min="11" max="11" width="11.140625" style="19" customWidth="1"/>
    <col min="12" max="12" width="10.00390625" style="19" customWidth="1"/>
    <col min="13" max="13" width="15.140625" style="19" customWidth="1"/>
    <col min="14" max="15" width="8.8515625" style="19" hidden="1" customWidth="1"/>
    <col min="16" max="16384" width="9.140625" style="19" customWidth="1"/>
  </cols>
  <sheetData>
    <row r="1" spans="1:14" ht="9" customHeight="1">
      <c r="A1" s="16"/>
      <c r="B1" s="16"/>
      <c r="C1" s="16"/>
      <c r="D1" s="16"/>
      <c r="E1" s="16"/>
      <c r="F1" s="16"/>
      <c r="G1" s="16"/>
      <c r="H1" s="16"/>
      <c r="J1" s="161"/>
      <c r="K1" s="161" t="s">
        <v>7</v>
      </c>
      <c r="N1" s="16"/>
    </row>
    <row r="2" spans="1:14" ht="27.75" customHeight="1">
      <c r="A2" s="16"/>
      <c r="B2" s="16"/>
      <c r="C2" s="16"/>
      <c r="D2" s="16"/>
      <c r="E2" s="16"/>
      <c r="F2" s="16"/>
      <c r="G2" s="16"/>
      <c r="H2" s="16"/>
      <c r="J2" s="162"/>
      <c r="K2" s="235" t="s">
        <v>8</v>
      </c>
      <c r="L2" s="235"/>
      <c r="N2" s="16"/>
    </row>
    <row r="3" spans="1:14" ht="18" customHeight="1">
      <c r="A3" s="16"/>
      <c r="B3" s="243" t="s">
        <v>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63"/>
      <c r="N3" s="16"/>
    </row>
    <row r="4" spans="1:14" ht="18" customHeight="1">
      <c r="A4" s="16"/>
      <c r="B4" s="245" t="s">
        <v>173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16"/>
      <c r="N4" s="16"/>
    </row>
    <row r="5" spans="1:14" ht="21.75" customHeight="1">
      <c r="A5" s="16"/>
      <c r="B5" s="164"/>
      <c r="C5" s="160" t="s">
        <v>9</v>
      </c>
      <c r="D5" s="165" t="s">
        <v>110</v>
      </c>
      <c r="E5" s="241" t="s">
        <v>118</v>
      </c>
      <c r="F5" s="242"/>
      <c r="G5" s="242"/>
      <c r="H5" s="242"/>
      <c r="I5" s="242"/>
      <c r="J5" s="242"/>
      <c r="K5" s="242"/>
      <c r="L5" s="242"/>
      <c r="M5" s="167"/>
      <c r="N5" s="16"/>
    </row>
    <row r="6" spans="1:14" ht="14.25" customHeight="1">
      <c r="A6" s="16"/>
      <c r="B6" s="164"/>
      <c r="C6" s="164"/>
      <c r="D6" s="168" t="s">
        <v>15</v>
      </c>
      <c r="E6" s="56"/>
      <c r="F6" s="236" t="s">
        <v>10</v>
      </c>
      <c r="G6" s="237"/>
      <c r="H6" s="237"/>
      <c r="I6" s="237"/>
      <c r="J6" s="237"/>
      <c r="K6" s="237"/>
      <c r="L6" s="237"/>
      <c r="M6" s="16"/>
      <c r="N6" s="16"/>
    </row>
    <row r="7" spans="1:14" ht="23.25" customHeight="1">
      <c r="A7" s="16"/>
      <c r="B7" s="164"/>
      <c r="C7" s="160" t="s">
        <v>11</v>
      </c>
      <c r="D7" s="165" t="s">
        <v>111</v>
      </c>
      <c r="E7" s="241" t="s">
        <v>118</v>
      </c>
      <c r="F7" s="242"/>
      <c r="G7" s="242"/>
      <c r="H7" s="242"/>
      <c r="I7" s="242"/>
      <c r="J7" s="242"/>
      <c r="K7" s="242"/>
      <c r="L7" s="242"/>
      <c r="M7" s="167"/>
      <c r="N7" s="16"/>
    </row>
    <row r="8" spans="1:14" ht="12" customHeight="1">
      <c r="A8" s="16"/>
      <c r="B8" s="164"/>
      <c r="C8" s="164"/>
      <c r="D8" s="168" t="s">
        <v>15</v>
      </c>
      <c r="E8" s="56"/>
      <c r="F8" s="236" t="s">
        <v>12</v>
      </c>
      <c r="G8" s="237"/>
      <c r="H8" s="237"/>
      <c r="I8" s="237"/>
      <c r="J8" s="237"/>
      <c r="K8" s="237"/>
      <c r="L8" s="237"/>
      <c r="M8" s="16"/>
      <c r="N8" s="16"/>
    </row>
    <row r="9" spans="1:14" ht="12.75">
      <c r="A9" s="16"/>
      <c r="B9" s="164"/>
      <c r="C9" s="169" t="s">
        <v>13</v>
      </c>
      <c r="D9" s="247" t="s">
        <v>121</v>
      </c>
      <c r="E9" s="247"/>
      <c r="F9" s="238" t="s">
        <v>120</v>
      </c>
      <c r="G9" s="239"/>
      <c r="H9" s="239"/>
      <c r="I9" s="239"/>
      <c r="J9" s="239"/>
      <c r="K9" s="239"/>
      <c r="L9" s="239"/>
      <c r="M9" s="16"/>
      <c r="N9" s="16"/>
    </row>
    <row r="10" spans="1:14" ht="69.75" customHeight="1">
      <c r="A10" s="16"/>
      <c r="B10" s="164"/>
      <c r="C10" s="164"/>
      <c r="D10" s="247"/>
      <c r="E10" s="247"/>
      <c r="F10" s="240"/>
      <c r="G10" s="240"/>
      <c r="H10" s="240"/>
      <c r="I10" s="240"/>
      <c r="J10" s="240"/>
      <c r="K10" s="240"/>
      <c r="L10" s="240"/>
      <c r="M10" s="16"/>
      <c r="N10" s="16"/>
    </row>
    <row r="11" spans="1:14" ht="12" customHeight="1">
      <c r="A11" s="16"/>
      <c r="B11" s="164"/>
      <c r="C11" s="164"/>
      <c r="D11" s="168" t="s">
        <v>15</v>
      </c>
      <c r="E11" s="168" t="s">
        <v>106</v>
      </c>
      <c r="F11" s="236" t="s">
        <v>14</v>
      </c>
      <c r="G11" s="237"/>
      <c r="H11" s="237"/>
      <c r="I11" s="237"/>
      <c r="J11" s="237"/>
      <c r="K11" s="237"/>
      <c r="L11" s="237"/>
      <c r="M11" s="16"/>
      <c r="N11" s="16"/>
    </row>
    <row r="12" spans="1:14" ht="18" customHeight="1">
      <c r="A12" s="16"/>
      <c r="B12" s="164"/>
      <c r="C12" s="164" t="s">
        <v>16</v>
      </c>
      <c r="D12" s="248" t="s">
        <v>17</v>
      </c>
      <c r="E12" s="249"/>
      <c r="F12" s="249"/>
      <c r="G12" s="249"/>
      <c r="H12" s="249"/>
      <c r="I12" s="249"/>
      <c r="J12" s="249"/>
      <c r="K12" s="249"/>
      <c r="L12" s="166"/>
      <c r="M12" s="16"/>
      <c r="N12" s="16"/>
    </row>
    <row r="13" spans="1:109" ht="21.75" customHeight="1">
      <c r="A13" s="16"/>
      <c r="B13" s="166"/>
      <c r="C13" s="224" t="s">
        <v>119</v>
      </c>
      <c r="D13" s="224"/>
      <c r="E13" s="224"/>
      <c r="F13" s="224"/>
      <c r="G13" s="224"/>
      <c r="H13" s="224"/>
      <c r="I13" s="224"/>
      <c r="J13" s="224"/>
      <c r="K13" s="224"/>
      <c r="L13" s="224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</row>
    <row r="14" spans="1:109" ht="17.25" customHeight="1">
      <c r="A14" s="16"/>
      <c r="B14" s="166"/>
      <c r="C14" s="170" t="s">
        <v>18</v>
      </c>
      <c r="D14" s="224" t="s">
        <v>19</v>
      </c>
      <c r="E14" s="224"/>
      <c r="F14" s="224"/>
      <c r="G14" s="224"/>
      <c r="H14" s="224"/>
      <c r="I14" s="224"/>
      <c r="J14" s="224"/>
      <c r="K14" s="224"/>
      <c r="L14" s="224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</row>
    <row r="15" spans="1:14" ht="13.5" customHeight="1">
      <c r="A15" s="16"/>
      <c r="B15" s="164"/>
      <c r="C15" s="164" t="s">
        <v>20</v>
      </c>
      <c r="D15" s="56" t="s">
        <v>21</v>
      </c>
      <c r="E15" s="166"/>
      <c r="F15" s="166"/>
      <c r="G15" s="166"/>
      <c r="H15" s="166"/>
      <c r="I15" s="166"/>
      <c r="J15" s="166"/>
      <c r="K15" s="166"/>
      <c r="L15" s="166"/>
      <c r="M15" s="16"/>
      <c r="N15" s="16"/>
    </row>
    <row r="16" spans="1:14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2" t="s">
        <v>5</v>
      </c>
      <c r="M16" s="16"/>
      <c r="N16" s="16"/>
    </row>
    <row r="17" spans="1:14" ht="13.5" customHeight="1">
      <c r="A17" s="16"/>
      <c r="B17" s="222" t="s">
        <v>22</v>
      </c>
      <c r="C17" s="222" t="s">
        <v>23</v>
      </c>
      <c r="D17" s="250" t="s">
        <v>24</v>
      </c>
      <c r="E17" s="250"/>
      <c r="F17" s="250"/>
      <c r="G17" s="250" t="s">
        <v>25</v>
      </c>
      <c r="H17" s="250"/>
      <c r="I17" s="250"/>
      <c r="J17" s="250" t="s">
        <v>26</v>
      </c>
      <c r="K17" s="250"/>
      <c r="L17" s="250"/>
      <c r="N17" s="16"/>
    </row>
    <row r="18" spans="1:14" ht="31.5" customHeight="1">
      <c r="A18" s="16"/>
      <c r="B18" s="222"/>
      <c r="C18" s="222"/>
      <c r="D18" s="54" t="s">
        <v>2</v>
      </c>
      <c r="E18" s="54" t="s">
        <v>3</v>
      </c>
      <c r="F18" s="54" t="s">
        <v>4</v>
      </c>
      <c r="G18" s="54" t="s">
        <v>2</v>
      </c>
      <c r="H18" s="54" t="s">
        <v>3</v>
      </c>
      <c r="I18" s="54" t="s">
        <v>4</v>
      </c>
      <c r="J18" s="54" t="s">
        <v>2</v>
      </c>
      <c r="K18" s="54" t="s">
        <v>3</v>
      </c>
      <c r="L18" s="54" t="s">
        <v>4</v>
      </c>
      <c r="N18" s="16"/>
    </row>
    <row r="19" spans="1:14" ht="13.5" customHeight="1">
      <c r="A19" s="16"/>
      <c r="B19" s="173">
        <v>1</v>
      </c>
      <c r="C19" s="173">
        <v>2</v>
      </c>
      <c r="D19" s="173">
        <v>3</v>
      </c>
      <c r="E19" s="173">
        <v>4</v>
      </c>
      <c r="F19" s="173">
        <v>5</v>
      </c>
      <c r="G19" s="173">
        <v>6</v>
      </c>
      <c r="H19" s="173">
        <v>7</v>
      </c>
      <c r="I19" s="173">
        <v>8</v>
      </c>
      <c r="J19" s="173">
        <v>9</v>
      </c>
      <c r="K19" s="173">
        <v>10</v>
      </c>
      <c r="L19" s="173">
        <v>11</v>
      </c>
      <c r="N19" s="16"/>
    </row>
    <row r="20" spans="1:14" ht="30" customHeight="1">
      <c r="A20" s="16"/>
      <c r="B20" s="159" t="s">
        <v>9</v>
      </c>
      <c r="C20" s="174" t="s">
        <v>27</v>
      </c>
      <c r="D20" s="175">
        <v>6919.7</v>
      </c>
      <c r="E20" s="175">
        <v>0</v>
      </c>
      <c r="F20" s="175">
        <f>D20+E20</f>
        <v>6919.7</v>
      </c>
      <c r="G20" s="175">
        <v>6193.855</v>
      </c>
      <c r="H20" s="175">
        <v>0</v>
      </c>
      <c r="I20" s="175">
        <f>G20+H20</f>
        <v>6193.855</v>
      </c>
      <c r="J20" s="175">
        <f>G20-D20</f>
        <v>-725.8450000000003</v>
      </c>
      <c r="K20" s="175">
        <f>H20-E20</f>
        <v>0</v>
      </c>
      <c r="L20" s="175">
        <f>I20-F20</f>
        <v>-725.8450000000003</v>
      </c>
      <c r="N20" s="16"/>
    </row>
    <row r="21" spans="1:14" ht="18" customHeight="1">
      <c r="A21" s="16"/>
      <c r="B21" s="159"/>
      <c r="C21" s="176" t="s">
        <v>28</v>
      </c>
      <c r="D21" s="176"/>
      <c r="E21" s="176"/>
      <c r="F21" s="175"/>
      <c r="G21" s="176"/>
      <c r="H21" s="176"/>
      <c r="I21" s="175"/>
      <c r="J21" s="176"/>
      <c r="K21" s="176"/>
      <c r="L21" s="176"/>
      <c r="N21" s="16"/>
    </row>
    <row r="22" spans="1:14" ht="87.75" customHeight="1">
      <c r="A22" s="16"/>
      <c r="B22" s="177" t="s">
        <v>29</v>
      </c>
      <c r="C22" s="178" t="s">
        <v>112</v>
      </c>
      <c r="D22" s="175"/>
      <c r="E22" s="175"/>
      <c r="F22" s="175">
        <f>D22+E22</f>
        <v>0</v>
      </c>
      <c r="G22" s="175"/>
      <c r="H22" s="175"/>
      <c r="I22" s="175">
        <f>G22+H22</f>
        <v>0</v>
      </c>
      <c r="J22" s="175">
        <f>G22-D22</f>
        <v>0</v>
      </c>
      <c r="K22" s="175">
        <f>H22-E22</f>
        <v>0</v>
      </c>
      <c r="L22" s="175">
        <f>I22-F22</f>
        <v>0</v>
      </c>
      <c r="M22" s="179"/>
      <c r="N22" s="16"/>
    </row>
    <row r="23" spans="1:15" ht="65.25" customHeight="1">
      <c r="A23" s="16"/>
      <c r="B23" s="225" t="s">
        <v>211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109"/>
      <c r="N23" s="107"/>
      <c r="O23" s="108"/>
    </row>
    <row r="24" spans="1:14" ht="31.5" customHeight="1">
      <c r="A24" s="16"/>
      <c r="B24" s="223" t="s">
        <v>114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126"/>
      <c r="N24" s="16"/>
    </row>
    <row r="25" spans="1:14" ht="15.75" customHeight="1">
      <c r="A25" s="16"/>
      <c r="B25" s="54">
        <v>1</v>
      </c>
      <c r="C25" s="180">
        <v>2</v>
      </c>
      <c r="D25" s="180">
        <v>3</v>
      </c>
      <c r="E25" s="180">
        <v>4</v>
      </c>
      <c r="F25" s="180">
        <v>5</v>
      </c>
      <c r="G25" s="180">
        <v>6</v>
      </c>
      <c r="H25" s="180">
        <v>7</v>
      </c>
      <c r="I25" s="180">
        <v>8</v>
      </c>
      <c r="J25" s="180">
        <v>9</v>
      </c>
      <c r="K25" s="180">
        <v>10</v>
      </c>
      <c r="L25" s="180">
        <v>11</v>
      </c>
      <c r="N25" s="16"/>
    </row>
    <row r="26" spans="1:14" ht="42.75" customHeight="1">
      <c r="A26" s="16"/>
      <c r="B26" s="181" t="s">
        <v>30</v>
      </c>
      <c r="C26" s="178" t="s">
        <v>113</v>
      </c>
      <c r="D26" s="175">
        <v>0</v>
      </c>
      <c r="E26" s="182">
        <v>0</v>
      </c>
      <c r="F26" s="175">
        <v>0</v>
      </c>
      <c r="G26" s="176">
        <v>0</v>
      </c>
      <c r="H26" s="182">
        <v>0</v>
      </c>
      <c r="I26" s="182">
        <v>0</v>
      </c>
      <c r="J26" s="175">
        <f>G26-D26</f>
        <v>0</v>
      </c>
      <c r="K26" s="182">
        <f>H26-E26</f>
        <v>0</v>
      </c>
      <c r="L26" s="175">
        <f>I26-F26</f>
        <v>0</v>
      </c>
      <c r="N26" s="16"/>
    </row>
  </sheetData>
  <sheetProtection/>
  <mergeCells count="21">
    <mergeCell ref="B24:L24"/>
    <mergeCell ref="C13:L13"/>
    <mergeCell ref="B17:B18"/>
    <mergeCell ref="D17:F17"/>
    <mergeCell ref="D14:L14"/>
    <mergeCell ref="G17:I17"/>
    <mergeCell ref="B23:L23"/>
    <mergeCell ref="D12:K12"/>
    <mergeCell ref="F11:L11"/>
    <mergeCell ref="J17:L17"/>
    <mergeCell ref="C17:C18"/>
    <mergeCell ref="K2:L2"/>
    <mergeCell ref="F8:L8"/>
    <mergeCell ref="F9:L10"/>
    <mergeCell ref="E5:L5"/>
    <mergeCell ref="E7:L7"/>
    <mergeCell ref="B3:L3"/>
    <mergeCell ref="B4:L4"/>
    <mergeCell ref="E9:E10"/>
    <mergeCell ref="D9:D10"/>
    <mergeCell ref="F6:L6"/>
  </mergeCells>
  <printOptions/>
  <pageMargins left="0.8661417322834646" right="0.2755905511811024" top="0.2755905511811024" bottom="0.275590551181102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3" width="16.7109375" style="6" customWidth="1"/>
    <col min="4" max="4" width="15.421875" style="6" customWidth="1"/>
    <col min="5" max="5" width="16.7109375" style="6" customWidth="1"/>
    <col min="6" max="16384" width="9.140625" style="6" customWidth="1"/>
  </cols>
  <sheetData>
    <row r="2" spans="1:5" ht="12.75">
      <c r="A2" s="3" t="s">
        <v>107</v>
      </c>
      <c r="B2" s="4" t="s">
        <v>31</v>
      </c>
      <c r="C2" s="5"/>
      <c r="D2" s="5"/>
      <c r="E2" s="5"/>
    </row>
    <row r="4" ht="12.75">
      <c r="E4" s="7" t="s">
        <v>5</v>
      </c>
    </row>
    <row r="5" spans="1:5" ht="12.75" customHeight="1">
      <c r="A5" s="218" t="s">
        <v>22</v>
      </c>
      <c r="B5" s="218" t="s">
        <v>23</v>
      </c>
      <c r="C5" s="210" t="s">
        <v>24</v>
      </c>
      <c r="D5" s="210" t="s">
        <v>25</v>
      </c>
      <c r="E5" s="210" t="s">
        <v>26</v>
      </c>
    </row>
    <row r="6" spans="1:5" ht="12.75">
      <c r="A6" s="218"/>
      <c r="B6" s="218"/>
      <c r="C6" s="211"/>
      <c r="D6" s="211"/>
      <c r="E6" s="211"/>
    </row>
    <row r="7" spans="1:5" ht="12.75">
      <c r="A7" s="8" t="s">
        <v>9</v>
      </c>
      <c r="B7" s="8" t="s">
        <v>32</v>
      </c>
      <c r="C7" s="9"/>
      <c r="D7" s="9">
        <v>0</v>
      </c>
      <c r="E7" s="9"/>
    </row>
    <row r="8" spans="1:5" ht="12.75">
      <c r="A8" s="9"/>
      <c r="B8" s="8" t="s">
        <v>33</v>
      </c>
      <c r="C8" s="9"/>
      <c r="D8" s="9"/>
      <c r="E8" s="9"/>
    </row>
    <row r="9" spans="1:5" ht="12.75">
      <c r="A9" s="8" t="s">
        <v>29</v>
      </c>
      <c r="B9" s="8" t="s">
        <v>34</v>
      </c>
      <c r="C9" s="9"/>
      <c r="D9" s="9">
        <v>0</v>
      </c>
      <c r="E9" s="9"/>
    </row>
    <row r="10" spans="1:5" ht="12.75">
      <c r="A10" s="8" t="s">
        <v>30</v>
      </c>
      <c r="B10" s="8" t="s">
        <v>35</v>
      </c>
      <c r="C10" s="9"/>
      <c r="D10" s="9"/>
      <c r="E10" s="9"/>
    </row>
    <row r="11" spans="1:5" ht="29.25" customHeight="1">
      <c r="A11" s="221"/>
      <c r="B11" s="216"/>
      <c r="C11" s="216"/>
      <c r="D11" s="216"/>
      <c r="E11" s="217"/>
    </row>
    <row r="12" spans="1:5" ht="12.75">
      <c r="A12" s="8" t="s">
        <v>11</v>
      </c>
      <c r="B12" s="8" t="s">
        <v>36</v>
      </c>
      <c r="C12" s="9">
        <v>0</v>
      </c>
      <c r="D12" s="9">
        <v>0</v>
      </c>
      <c r="E12" s="9">
        <f aca="true" t="shared" si="0" ref="E12:E17">SUM(D12)-C12</f>
        <v>0</v>
      </c>
    </row>
    <row r="13" spans="1:5" ht="12.75">
      <c r="A13" s="9"/>
      <c r="B13" s="8" t="s">
        <v>33</v>
      </c>
      <c r="C13" s="9"/>
      <c r="D13" s="9"/>
      <c r="E13" s="9">
        <f t="shared" si="0"/>
        <v>0</v>
      </c>
    </row>
    <row r="14" spans="1:5" ht="12.75">
      <c r="A14" s="10" t="s">
        <v>43</v>
      </c>
      <c r="B14" s="8" t="s">
        <v>48</v>
      </c>
      <c r="C14" s="9">
        <v>0</v>
      </c>
      <c r="D14" s="9">
        <v>0</v>
      </c>
      <c r="E14" s="9">
        <f t="shared" si="0"/>
        <v>0</v>
      </c>
    </row>
    <row r="15" spans="1:5" ht="12.75">
      <c r="A15" s="10" t="s">
        <v>42</v>
      </c>
      <c r="B15" s="8" t="s">
        <v>37</v>
      </c>
      <c r="C15" s="9">
        <v>0</v>
      </c>
      <c r="D15" s="9">
        <v>0</v>
      </c>
      <c r="E15" s="9">
        <f t="shared" si="0"/>
        <v>0</v>
      </c>
    </row>
    <row r="16" spans="1:5" ht="12.75">
      <c r="A16" s="10" t="s">
        <v>41</v>
      </c>
      <c r="B16" s="8" t="s">
        <v>38</v>
      </c>
      <c r="C16" s="9">
        <v>0</v>
      </c>
      <c r="D16" s="9">
        <v>0</v>
      </c>
      <c r="E16" s="9">
        <f t="shared" si="0"/>
        <v>0</v>
      </c>
    </row>
    <row r="17" spans="1:5" ht="12.75">
      <c r="A17" s="8" t="s">
        <v>40</v>
      </c>
      <c r="B17" s="8" t="s">
        <v>39</v>
      </c>
      <c r="C17" s="9">
        <v>0</v>
      </c>
      <c r="D17" s="9">
        <v>0</v>
      </c>
      <c r="E17" s="9">
        <f t="shared" si="0"/>
        <v>0</v>
      </c>
    </row>
    <row r="18" spans="1:5" ht="24.75" customHeight="1">
      <c r="A18" s="226"/>
      <c r="B18" s="219"/>
      <c r="C18" s="219"/>
      <c r="D18" s="219"/>
      <c r="E18" s="220"/>
    </row>
    <row r="19" spans="1:5" ht="12.75">
      <c r="A19" s="8" t="s">
        <v>13</v>
      </c>
      <c r="B19" s="8" t="s">
        <v>44</v>
      </c>
      <c r="C19" s="9"/>
      <c r="D19" s="9"/>
      <c r="E19" s="9"/>
    </row>
    <row r="20" spans="1:5" ht="12.75">
      <c r="A20" s="9"/>
      <c r="B20" s="8" t="s">
        <v>33</v>
      </c>
      <c r="C20" s="9"/>
      <c r="D20" s="9"/>
      <c r="E20" s="9"/>
    </row>
    <row r="21" spans="1:5" ht="12.75">
      <c r="A21" s="10" t="s">
        <v>46</v>
      </c>
      <c r="B21" s="8" t="s">
        <v>34</v>
      </c>
      <c r="C21" s="11"/>
      <c r="D21" s="9"/>
      <c r="E21" s="9"/>
    </row>
    <row r="22" spans="1:5" ht="12.75">
      <c r="A22" s="8" t="s">
        <v>47</v>
      </c>
      <c r="B22" s="8" t="s">
        <v>45</v>
      </c>
      <c r="C22" s="9"/>
      <c r="D22" s="9"/>
      <c r="E22" s="9"/>
    </row>
    <row r="23" spans="1:5" ht="27.75" customHeight="1">
      <c r="A23" s="221"/>
      <c r="B23" s="216"/>
      <c r="C23" s="216"/>
      <c r="D23" s="216"/>
      <c r="E23" s="217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21"/>
  <sheetViews>
    <sheetView zoomScaleSheetLayoutView="100" workbookViewId="0" topLeftCell="B1">
      <selection activeCell="D11" sqref="D11:Q11"/>
    </sheetView>
  </sheetViews>
  <sheetFormatPr defaultColWidth="9.140625" defaultRowHeight="12.75"/>
  <cols>
    <col min="1" max="1" width="8.8515625" style="19" hidden="1" customWidth="1"/>
    <col min="2" max="2" width="8.8515625" style="19" customWidth="1"/>
    <col min="3" max="3" width="5.8515625" style="19" customWidth="1"/>
    <col min="4" max="5" width="10.7109375" style="19" customWidth="1"/>
    <col min="6" max="6" width="26.8515625" style="19" customWidth="1"/>
    <col min="7" max="7" width="12.8515625" style="19" customWidth="1"/>
    <col min="8" max="8" width="10.7109375" style="19" customWidth="1"/>
    <col min="9" max="9" width="11.00390625" style="19" customWidth="1"/>
    <col min="10" max="10" width="11.140625" style="19" customWidth="1"/>
    <col min="11" max="12" width="8.8515625" style="19" hidden="1" customWidth="1"/>
    <col min="13" max="13" width="10.7109375" style="19" customWidth="1"/>
    <col min="14" max="14" width="11.421875" style="19" customWidth="1"/>
    <col min="15" max="15" width="12.421875" style="19" customWidth="1"/>
    <col min="16" max="16" width="11.8515625" style="19" customWidth="1"/>
    <col min="17" max="17" width="12.421875" style="19" customWidth="1"/>
    <col min="18" max="43" width="14.140625" style="126" customWidth="1"/>
    <col min="44" max="16384" width="9.140625" style="19" customWidth="1"/>
  </cols>
  <sheetData>
    <row r="1" spans="1:11" ht="13.5" customHeight="1">
      <c r="A1" s="16"/>
      <c r="B1" s="16"/>
      <c r="C1" s="17"/>
      <c r="D1" s="17"/>
      <c r="E1" s="17"/>
      <c r="F1" s="17"/>
      <c r="G1" s="18"/>
      <c r="H1" s="18"/>
      <c r="I1" s="18"/>
      <c r="J1" s="18"/>
      <c r="K1" s="16"/>
    </row>
    <row r="2" spans="1:14" ht="13.5" customHeight="1">
      <c r="A2" s="16"/>
      <c r="B2" s="16"/>
      <c r="C2" s="297" t="s">
        <v>60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7" ht="17.25" customHeight="1">
      <c r="A3" s="16"/>
      <c r="B3" s="16"/>
      <c r="K3" s="16"/>
      <c r="Q3" s="20" t="s">
        <v>61</v>
      </c>
    </row>
    <row r="4" spans="1:19" ht="25.5" customHeight="1">
      <c r="A4" s="16"/>
      <c r="B4" s="16"/>
      <c r="C4" s="21" t="s">
        <v>59</v>
      </c>
      <c r="D4" s="319" t="s">
        <v>23</v>
      </c>
      <c r="E4" s="319"/>
      <c r="F4" s="319"/>
      <c r="G4" s="320" t="s">
        <v>67</v>
      </c>
      <c r="H4" s="321"/>
      <c r="I4" s="322"/>
      <c r="J4" s="346" t="s">
        <v>25</v>
      </c>
      <c r="K4" s="347"/>
      <c r="L4" s="347"/>
      <c r="M4" s="347"/>
      <c r="N4" s="347"/>
      <c r="O4" s="346" t="s">
        <v>26</v>
      </c>
      <c r="P4" s="347"/>
      <c r="Q4" s="347"/>
      <c r="R4" s="23"/>
      <c r="S4" s="23"/>
    </row>
    <row r="5" spans="1:17" ht="25.5" customHeight="1">
      <c r="A5" s="16"/>
      <c r="B5" s="16"/>
      <c r="C5" s="21"/>
      <c r="D5" s="319"/>
      <c r="E5" s="319"/>
      <c r="F5" s="319"/>
      <c r="G5" s="22" t="s">
        <v>2</v>
      </c>
      <c r="H5" s="22" t="s">
        <v>58</v>
      </c>
      <c r="I5" s="22" t="s">
        <v>4</v>
      </c>
      <c r="J5" s="24" t="s">
        <v>2</v>
      </c>
      <c r="K5" s="24" t="s">
        <v>58</v>
      </c>
      <c r="L5" s="24" t="s">
        <v>57</v>
      </c>
      <c r="M5" s="24" t="s">
        <v>3</v>
      </c>
      <c r="N5" s="24" t="s">
        <v>4</v>
      </c>
      <c r="O5" s="25" t="s">
        <v>2</v>
      </c>
      <c r="P5" s="25" t="s">
        <v>58</v>
      </c>
      <c r="Q5" s="110" t="s">
        <v>4</v>
      </c>
    </row>
    <row r="6" spans="3:17" ht="13.5" customHeight="1">
      <c r="C6" s="26" t="s">
        <v>54</v>
      </c>
      <c r="D6" s="326">
        <v>2</v>
      </c>
      <c r="E6" s="327"/>
      <c r="F6" s="328"/>
      <c r="G6" s="27">
        <v>3</v>
      </c>
      <c r="H6" s="27">
        <v>4</v>
      </c>
      <c r="I6" s="27">
        <v>5</v>
      </c>
      <c r="J6" s="27">
        <v>6</v>
      </c>
      <c r="K6" s="27" t="s">
        <v>56</v>
      </c>
      <c r="L6" s="27" t="s">
        <v>55</v>
      </c>
      <c r="M6" s="27">
        <v>7</v>
      </c>
      <c r="N6" s="27">
        <v>8</v>
      </c>
      <c r="O6" s="1">
        <v>9</v>
      </c>
      <c r="P6" s="1">
        <v>10</v>
      </c>
      <c r="Q6" s="111">
        <v>11</v>
      </c>
    </row>
    <row r="7" spans="3:17" ht="13.5" customHeight="1">
      <c r="C7" s="349" t="s">
        <v>63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1"/>
    </row>
    <row r="8" spans="3:17" ht="20.25" customHeight="1">
      <c r="C8" s="335" t="s">
        <v>122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7"/>
    </row>
    <row r="9" spans="1:17" ht="13.5" customHeight="1">
      <c r="A9" s="16"/>
      <c r="B9" s="16"/>
      <c r="C9" s="28" t="s">
        <v>54</v>
      </c>
      <c r="D9" s="323" t="s">
        <v>53</v>
      </c>
      <c r="E9" s="324"/>
      <c r="F9" s="325"/>
      <c r="G9" s="29"/>
      <c r="H9" s="30"/>
      <c r="I9" s="31" t="s">
        <v>49</v>
      </c>
      <c r="J9" s="32"/>
      <c r="K9" s="32"/>
      <c r="L9" s="32"/>
      <c r="M9" s="32"/>
      <c r="N9" s="32"/>
      <c r="O9" s="33"/>
      <c r="P9" s="33"/>
      <c r="Q9" s="112"/>
    </row>
    <row r="10" spans="1:17" ht="27.75" customHeight="1">
      <c r="A10" s="16"/>
      <c r="B10" s="16"/>
      <c r="C10" s="34" t="s">
        <v>49</v>
      </c>
      <c r="D10" s="332" t="s">
        <v>123</v>
      </c>
      <c r="E10" s="333"/>
      <c r="F10" s="334"/>
      <c r="G10" s="183">
        <v>3794.7</v>
      </c>
      <c r="H10" s="35">
        <v>0</v>
      </c>
      <c r="I10" s="36">
        <f>SUM(G10:H10)</f>
        <v>3794.7</v>
      </c>
      <c r="J10" s="183">
        <v>3780.19</v>
      </c>
      <c r="K10" s="37"/>
      <c r="L10" s="37"/>
      <c r="M10" s="37">
        <v>0</v>
      </c>
      <c r="N10" s="38">
        <f>SUM(J10:M10)</f>
        <v>3780.19</v>
      </c>
      <c r="O10" s="39">
        <f>SUM(J10-G10)</f>
        <v>-14.509999999999764</v>
      </c>
      <c r="P10" s="37">
        <v>0</v>
      </c>
      <c r="Q10" s="113">
        <f>SUM(O10:P10)</f>
        <v>-14.509999999999764</v>
      </c>
    </row>
    <row r="11" spans="1:19" ht="40.5" customHeight="1">
      <c r="A11" s="16"/>
      <c r="B11" s="16"/>
      <c r="C11" s="40"/>
      <c r="D11" s="307" t="s">
        <v>174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S11" s="157"/>
    </row>
    <row r="12" spans="1:17" ht="13.5" customHeight="1">
      <c r="A12" s="16"/>
      <c r="B12" s="16"/>
      <c r="C12" s="142" t="s">
        <v>52</v>
      </c>
      <c r="D12" s="312" t="s">
        <v>51</v>
      </c>
      <c r="E12" s="313"/>
      <c r="F12" s="313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</row>
    <row r="13" spans="1:17" ht="34.5" customHeight="1">
      <c r="A13" s="16"/>
      <c r="B13" s="16"/>
      <c r="C13" s="149"/>
      <c r="D13" s="348" t="s">
        <v>175</v>
      </c>
      <c r="E13" s="348"/>
      <c r="F13" s="348"/>
      <c r="G13" s="143">
        <v>14</v>
      </c>
      <c r="H13" s="143">
        <v>0</v>
      </c>
      <c r="I13" s="143">
        <f>G13</f>
        <v>14</v>
      </c>
      <c r="J13" s="143">
        <v>15</v>
      </c>
      <c r="K13" s="143"/>
      <c r="L13" s="143"/>
      <c r="M13" s="143">
        <v>0</v>
      </c>
      <c r="N13" s="147">
        <f>J13</f>
        <v>15</v>
      </c>
      <c r="O13" s="148">
        <f>SUM(J13-G13)</f>
        <v>1</v>
      </c>
      <c r="P13" s="143">
        <v>0</v>
      </c>
      <c r="Q13" s="148">
        <f>SUM(O13:P13)</f>
        <v>1</v>
      </c>
    </row>
    <row r="14" spans="1:30" ht="30" customHeight="1">
      <c r="A14" s="16"/>
      <c r="B14" s="16"/>
      <c r="C14" s="28"/>
      <c r="D14" s="329" t="s">
        <v>176</v>
      </c>
      <c r="E14" s="330"/>
      <c r="F14" s="331"/>
      <c r="G14" s="143">
        <v>12</v>
      </c>
      <c r="H14" s="144">
        <v>0</v>
      </c>
      <c r="I14" s="143">
        <f>G14</f>
        <v>12</v>
      </c>
      <c r="J14" s="143">
        <v>13</v>
      </c>
      <c r="K14" s="145"/>
      <c r="L14" s="145"/>
      <c r="M14" s="146">
        <v>0</v>
      </c>
      <c r="N14" s="147">
        <f>J14</f>
        <v>13</v>
      </c>
      <c r="O14" s="148">
        <f>SUM(J14-G14)</f>
        <v>1</v>
      </c>
      <c r="P14" s="148">
        <f>SUM(M14-H14)</f>
        <v>0</v>
      </c>
      <c r="Q14" s="148">
        <f>SUM(O14:P14)</f>
        <v>1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</row>
    <row r="15" spans="1:30" ht="27.75" customHeight="1">
      <c r="A15" s="16"/>
      <c r="B15" s="16"/>
      <c r="C15" s="41"/>
      <c r="D15" s="282" t="s">
        <v>159</v>
      </c>
      <c r="E15" s="283"/>
      <c r="F15" s="284"/>
      <c r="G15" s="42">
        <v>94</v>
      </c>
      <c r="H15" s="43">
        <v>0</v>
      </c>
      <c r="I15" s="42">
        <f>G15</f>
        <v>94</v>
      </c>
      <c r="J15" s="42">
        <v>100</v>
      </c>
      <c r="K15" s="44"/>
      <c r="L15" s="44"/>
      <c r="M15" s="45">
        <v>0</v>
      </c>
      <c r="N15" s="46">
        <f>J15</f>
        <v>100</v>
      </c>
      <c r="O15" s="47">
        <f>SUM(J15-G15)</f>
        <v>6</v>
      </c>
      <c r="P15" s="47">
        <f>SUM(M15-H15)</f>
        <v>0</v>
      </c>
      <c r="Q15" s="47">
        <f>SUM(O15:P15)</f>
        <v>6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1:30" ht="34.5" customHeight="1">
      <c r="A16" s="16"/>
      <c r="B16" s="16"/>
      <c r="C16" s="41"/>
      <c r="D16" s="282" t="s">
        <v>177</v>
      </c>
      <c r="E16" s="283"/>
      <c r="F16" s="284"/>
      <c r="G16" s="42">
        <v>7</v>
      </c>
      <c r="H16" s="43">
        <v>0</v>
      </c>
      <c r="I16" s="42">
        <f>G16</f>
        <v>7</v>
      </c>
      <c r="J16" s="42">
        <v>7</v>
      </c>
      <c r="K16" s="44"/>
      <c r="L16" s="44"/>
      <c r="M16" s="45">
        <v>0</v>
      </c>
      <c r="N16" s="46">
        <f>J16</f>
        <v>7</v>
      </c>
      <c r="O16" s="47">
        <f>SUM(J16-G16)</f>
        <v>0</v>
      </c>
      <c r="P16" s="47">
        <f>SUM(M16-H16)</f>
        <v>0</v>
      </c>
      <c r="Q16" s="47">
        <f>SUM(O16:P16)</f>
        <v>0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30" ht="33.75" customHeight="1">
      <c r="A17" s="16"/>
      <c r="B17" s="16"/>
      <c r="C17" s="41"/>
      <c r="D17" s="282" t="s">
        <v>178</v>
      </c>
      <c r="E17" s="283"/>
      <c r="F17" s="284"/>
      <c r="G17" s="42">
        <v>33</v>
      </c>
      <c r="H17" s="43">
        <v>0</v>
      </c>
      <c r="I17" s="42">
        <f>G17</f>
        <v>33</v>
      </c>
      <c r="J17" s="42">
        <v>31</v>
      </c>
      <c r="K17" s="44"/>
      <c r="L17" s="44"/>
      <c r="M17" s="45">
        <v>0</v>
      </c>
      <c r="N17" s="46">
        <f>J17</f>
        <v>31</v>
      </c>
      <c r="O17" s="47">
        <f>SUM(J17-G17)</f>
        <v>-2</v>
      </c>
      <c r="P17" s="47">
        <f>SUM(M17-H17)</f>
        <v>0</v>
      </c>
      <c r="Q17" s="47">
        <f>SUM(O17:P17)</f>
        <v>-2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17" ht="26.25" customHeight="1">
      <c r="A18" s="16"/>
      <c r="B18" s="16"/>
      <c r="C18" s="285" t="s">
        <v>124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7"/>
    </row>
    <row r="19" spans="1:17" ht="20.25" customHeight="1">
      <c r="A19" s="16"/>
      <c r="B19" s="16"/>
      <c r="C19" s="40">
        <v>3</v>
      </c>
      <c r="D19" s="277" t="s">
        <v>50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</row>
    <row r="20" spans="1:17" ht="31.5" customHeight="1">
      <c r="A20" s="16"/>
      <c r="B20" s="16"/>
      <c r="C20" s="48"/>
      <c r="D20" s="348" t="s">
        <v>179</v>
      </c>
      <c r="E20" s="348"/>
      <c r="F20" s="348"/>
      <c r="G20" s="131">
        <v>3145.2</v>
      </c>
      <c r="H20" s="13">
        <v>0</v>
      </c>
      <c r="I20" s="150">
        <f>SUM(G20:H20)</f>
        <v>3145.2</v>
      </c>
      <c r="J20" s="150">
        <v>3162.53</v>
      </c>
      <c r="K20" s="49"/>
      <c r="L20" s="49"/>
      <c r="M20" s="49">
        <v>0</v>
      </c>
      <c r="N20" s="152">
        <f>SUM(J20:M20)</f>
        <v>3162.53</v>
      </c>
      <c r="O20" s="131">
        <f>SUM(J20-G20)</f>
        <v>17.330000000000382</v>
      </c>
      <c r="P20" s="15">
        <f>SUM(M20-H20)</f>
        <v>0</v>
      </c>
      <c r="Q20" s="130">
        <f>SUM(O20:P20)</f>
        <v>17.330000000000382</v>
      </c>
    </row>
    <row r="21" spans="1:17" ht="29.25" customHeight="1">
      <c r="A21" s="16"/>
      <c r="B21" s="16"/>
      <c r="C21" s="48"/>
      <c r="D21" s="329" t="s">
        <v>180</v>
      </c>
      <c r="E21" s="330"/>
      <c r="F21" s="331"/>
      <c r="G21" s="130">
        <v>2300.8</v>
      </c>
      <c r="H21" s="50">
        <v>0</v>
      </c>
      <c r="I21" s="151">
        <f>SUM(G21:H21)</f>
        <v>2300.8</v>
      </c>
      <c r="J21" s="151">
        <v>2348.02</v>
      </c>
      <c r="K21" s="51"/>
      <c r="L21" s="51"/>
      <c r="M21" s="51">
        <v>0</v>
      </c>
      <c r="N21" s="130">
        <f>SUM(J21:M21)</f>
        <v>2348.02</v>
      </c>
      <c r="O21" s="130">
        <f>SUM(J21-G21)</f>
        <v>47.2199999999998</v>
      </c>
      <c r="P21" s="42">
        <f>SUM(M21-H21)</f>
        <v>0</v>
      </c>
      <c r="Q21" s="130">
        <f>SUM(O21:P21)</f>
        <v>47.2199999999998</v>
      </c>
    </row>
    <row r="22" spans="1:17" ht="28.5" customHeight="1">
      <c r="A22" s="16"/>
      <c r="B22" s="16"/>
      <c r="C22" s="48"/>
      <c r="D22" s="282" t="s">
        <v>181</v>
      </c>
      <c r="E22" s="283"/>
      <c r="F22" s="284"/>
      <c r="G22" s="130">
        <v>1687.5</v>
      </c>
      <c r="H22" s="50">
        <v>0</v>
      </c>
      <c r="I22" s="151">
        <f>SUM(G22:H22)</f>
        <v>1687.5</v>
      </c>
      <c r="J22" s="151">
        <v>1532.98</v>
      </c>
      <c r="K22" s="51"/>
      <c r="L22" s="51"/>
      <c r="M22" s="51">
        <v>0</v>
      </c>
      <c r="N22" s="130">
        <f>SUM(J22:M22)</f>
        <v>1532.98</v>
      </c>
      <c r="O22" s="130">
        <f>SUM(J22-G22)</f>
        <v>-154.51999999999998</v>
      </c>
      <c r="P22" s="42">
        <f>SUM(M22-H22)</f>
        <v>0</v>
      </c>
      <c r="Q22" s="130">
        <f>SUM(O22:P22)</f>
        <v>-154.51999999999998</v>
      </c>
    </row>
    <row r="23" spans="1:17" ht="36.75" customHeight="1">
      <c r="A23" s="16"/>
      <c r="B23" s="16"/>
      <c r="C23" s="48"/>
      <c r="D23" s="282" t="s">
        <v>182</v>
      </c>
      <c r="E23" s="283"/>
      <c r="F23" s="284"/>
      <c r="G23" s="130">
        <v>1949.25</v>
      </c>
      <c r="H23" s="50">
        <v>0</v>
      </c>
      <c r="I23" s="151">
        <f>SUM(G23:H23)</f>
        <v>1949.25</v>
      </c>
      <c r="J23" s="151">
        <v>1935.41</v>
      </c>
      <c r="K23" s="51"/>
      <c r="L23" s="51"/>
      <c r="M23" s="51">
        <v>0</v>
      </c>
      <c r="N23" s="130">
        <f>SUM(J23:M23)</f>
        <v>1935.41</v>
      </c>
      <c r="O23" s="130">
        <f>SUM(J23-G23)</f>
        <v>-13.839999999999918</v>
      </c>
      <c r="P23" s="42">
        <f>SUM(M23-H23)</f>
        <v>0</v>
      </c>
      <c r="Q23" s="130">
        <f>SUM(O23:P23)</f>
        <v>-13.839999999999918</v>
      </c>
    </row>
    <row r="24" spans="1:17" ht="48.75" customHeight="1">
      <c r="A24" s="16"/>
      <c r="B24" s="16"/>
      <c r="C24" s="48"/>
      <c r="D24" s="282" t="s">
        <v>183</v>
      </c>
      <c r="E24" s="283"/>
      <c r="F24" s="284"/>
      <c r="G24" s="130">
        <v>2191.03</v>
      </c>
      <c r="H24" s="50">
        <v>0</v>
      </c>
      <c r="I24" s="151">
        <f>SUM(G24:H24)</f>
        <v>2191.03</v>
      </c>
      <c r="J24" s="151">
        <v>2264.77</v>
      </c>
      <c r="K24" s="51"/>
      <c r="L24" s="51"/>
      <c r="M24" s="51">
        <v>0</v>
      </c>
      <c r="N24" s="130">
        <f>SUM(J24:M24)</f>
        <v>2264.77</v>
      </c>
      <c r="O24" s="130">
        <f>SUM(J24-G24)</f>
        <v>73.73999999999978</v>
      </c>
      <c r="P24" s="42">
        <f>SUM(M24-H24)</f>
        <v>0</v>
      </c>
      <c r="Q24" s="130">
        <f>SUM(O24:P24)</f>
        <v>73.73999999999978</v>
      </c>
    </row>
    <row r="25" spans="1:20" ht="21.75" customHeight="1">
      <c r="A25" s="16"/>
      <c r="B25" s="16"/>
      <c r="C25" s="352" t="s">
        <v>184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4"/>
      <c r="R25" s="52"/>
      <c r="S25" s="52"/>
      <c r="T25" s="52"/>
    </row>
    <row r="26" spans="1:43" s="56" customFormat="1" ht="14.25" customHeight="1" hidden="1" thickBot="1">
      <c r="A26" s="55"/>
      <c r="B26" s="55"/>
      <c r="C26" s="309" t="s">
        <v>125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 s="20" customFormat="1" ht="13.5" customHeight="1" hidden="1">
      <c r="A27" s="57"/>
      <c r="B27" s="57"/>
      <c r="C27" s="58">
        <v>1</v>
      </c>
      <c r="D27" s="273" t="s">
        <v>53</v>
      </c>
      <c r="E27" s="274"/>
      <c r="F27" s="274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6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</row>
    <row r="28" spans="1:43" s="20" customFormat="1" ht="30.75" customHeight="1" hidden="1">
      <c r="A28" s="57"/>
      <c r="B28" s="57"/>
      <c r="C28" s="59" t="s">
        <v>49</v>
      </c>
      <c r="D28" s="288" t="s">
        <v>126</v>
      </c>
      <c r="E28" s="288"/>
      <c r="F28" s="288"/>
      <c r="G28" s="60">
        <v>2</v>
      </c>
      <c r="H28" s="60">
        <v>0</v>
      </c>
      <c r="I28" s="61">
        <f>SUM(G28:H28)</f>
        <v>2</v>
      </c>
      <c r="J28" s="62">
        <v>2</v>
      </c>
      <c r="K28" s="63"/>
      <c r="L28" s="64"/>
      <c r="M28" s="65">
        <v>0</v>
      </c>
      <c r="N28" s="61">
        <f>SUM(J28:M28)</f>
        <v>2</v>
      </c>
      <c r="O28" s="66">
        <f>SUM(J28-G28)</f>
        <v>0</v>
      </c>
      <c r="P28" s="60">
        <f>SUM(M28-H28)</f>
        <v>0</v>
      </c>
      <c r="Q28" s="116">
        <f>SUM(O28:P28)</f>
        <v>0</v>
      </c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</row>
    <row r="29" spans="1:43" s="20" customFormat="1" ht="14.25" customHeight="1" hidden="1">
      <c r="A29" s="57"/>
      <c r="B29" s="57"/>
      <c r="C29" s="304" t="s">
        <v>127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</row>
    <row r="30" spans="1:43" s="20" customFormat="1" ht="13.5" customHeight="1" hidden="1">
      <c r="A30" s="57"/>
      <c r="B30" s="57"/>
      <c r="C30" s="67">
        <v>2</v>
      </c>
      <c r="D30" s="277" t="s">
        <v>51</v>
      </c>
      <c r="E30" s="277"/>
      <c r="F30" s="277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</row>
    <row r="31" spans="1:43" s="20" customFormat="1" ht="37.5" customHeight="1" hidden="1">
      <c r="A31" s="57"/>
      <c r="B31" s="57"/>
      <c r="C31" s="37" t="s">
        <v>49</v>
      </c>
      <c r="D31" s="357" t="s">
        <v>128</v>
      </c>
      <c r="E31" s="357"/>
      <c r="F31" s="357"/>
      <c r="G31" s="13">
        <v>1</v>
      </c>
      <c r="H31" s="13">
        <v>0</v>
      </c>
      <c r="I31" s="68">
        <f>SUM(G31:H31)</f>
        <v>1</v>
      </c>
      <c r="J31" s="69">
        <v>1</v>
      </c>
      <c r="K31" s="70"/>
      <c r="L31" s="70"/>
      <c r="M31" s="70">
        <v>0</v>
      </c>
      <c r="N31" s="69">
        <f>SUM(J31:M31)</f>
        <v>1</v>
      </c>
      <c r="O31" s="14">
        <f>SUM(J31-G31)</f>
        <v>0</v>
      </c>
      <c r="P31" s="13">
        <f>SUM(M31-H31)</f>
        <v>0</v>
      </c>
      <c r="Q31" s="117">
        <f>SUM(O31:P31)</f>
        <v>0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</row>
    <row r="32" spans="1:43" s="56" customFormat="1" ht="13.5" customHeight="1" hidden="1">
      <c r="A32" s="55"/>
      <c r="B32" s="55"/>
      <c r="C32" s="355" t="s">
        <v>127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 s="20" customFormat="1" ht="13.5" customHeight="1" hidden="1">
      <c r="A33" s="57"/>
      <c r="B33" s="57"/>
      <c r="C33" s="58">
        <v>3</v>
      </c>
      <c r="D33" s="298" t="s">
        <v>50</v>
      </c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</row>
    <row r="34" spans="1:43" s="20" customFormat="1" ht="38.25" customHeight="1" hidden="1">
      <c r="A34" s="57"/>
      <c r="B34" s="57"/>
      <c r="C34" s="72"/>
      <c r="D34" s="288" t="s">
        <v>129</v>
      </c>
      <c r="E34" s="288"/>
      <c r="F34" s="288"/>
      <c r="G34" s="73">
        <v>151.04</v>
      </c>
      <c r="H34" s="60">
        <v>0</v>
      </c>
      <c r="I34" s="74">
        <f>SUM(G34:H34)</f>
        <v>151.04</v>
      </c>
      <c r="J34" s="75">
        <v>0</v>
      </c>
      <c r="K34" s="75"/>
      <c r="L34" s="75"/>
      <c r="M34" s="75">
        <v>0</v>
      </c>
      <c r="N34" s="75">
        <f>SUM(J34:M34)</f>
        <v>0</v>
      </c>
      <c r="O34" s="73">
        <f>SUM(J34-G34)</f>
        <v>-151.04</v>
      </c>
      <c r="P34" s="60">
        <v>0</v>
      </c>
      <c r="Q34" s="118">
        <f>SUM(O34:P34)</f>
        <v>-151.04</v>
      </c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</row>
    <row r="35" spans="1:43" s="20" customFormat="1" ht="13.5" customHeight="1" hidden="1">
      <c r="A35" s="57"/>
      <c r="B35" s="57"/>
      <c r="C35" s="279" t="s">
        <v>130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1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</row>
    <row r="36" spans="1:43" s="20" customFormat="1" ht="13.5" customHeight="1" hidden="1">
      <c r="A36" s="57"/>
      <c r="B36" s="57"/>
      <c r="C36" s="76">
        <v>4</v>
      </c>
      <c r="D36" s="277" t="s">
        <v>115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</row>
    <row r="37" spans="1:43" s="20" customFormat="1" ht="48.75" customHeight="1" hidden="1">
      <c r="A37" s="57"/>
      <c r="B37" s="57"/>
      <c r="C37" s="77"/>
      <c r="D37" s="342" t="s">
        <v>131</v>
      </c>
      <c r="E37" s="342"/>
      <c r="F37" s="342"/>
      <c r="G37" s="35">
        <v>50</v>
      </c>
      <c r="H37" s="35">
        <v>0</v>
      </c>
      <c r="I37" s="78">
        <f>SUM(G37:H37)</f>
        <v>50</v>
      </c>
      <c r="J37" s="79">
        <v>0</v>
      </c>
      <c r="K37" s="79"/>
      <c r="L37" s="79"/>
      <c r="M37" s="79">
        <v>0</v>
      </c>
      <c r="N37" s="79">
        <v>0</v>
      </c>
      <c r="O37" s="35">
        <v>50</v>
      </c>
      <c r="P37" s="13">
        <v>0</v>
      </c>
      <c r="Q37" s="119">
        <v>50</v>
      </c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</row>
    <row r="38" spans="1:43" s="20" customFormat="1" ht="13.5" customHeight="1" hidden="1" thickBot="1">
      <c r="A38" s="57"/>
      <c r="B38" s="57"/>
      <c r="C38" s="338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</row>
    <row r="39" spans="1:43" s="20" customFormat="1" ht="13.5" customHeight="1" hidden="1" thickBot="1">
      <c r="A39" s="57"/>
      <c r="B39" s="57"/>
      <c r="C39" s="215" t="s">
        <v>132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1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</row>
    <row r="40" spans="1:43" s="20" customFormat="1" ht="13.5" customHeight="1" hidden="1">
      <c r="A40" s="57"/>
      <c r="B40" s="57"/>
      <c r="C40" s="58">
        <v>1</v>
      </c>
      <c r="D40" s="298" t="s">
        <v>53</v>
      </c>
      <c r="E40" s="298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</row>
    <row r="41" spans="1:43" s="20" customFormat="1" ht="28.5" customHeight="1" hidden="1">
      <c r="A41" s="57"/>
      <c r="B41" s="57"/>
      <c r="C41" s="80"/>
      <c r="D41" s="300" t="s">
        <v>133</v>
      </c>
      <c r="E41" s="301"/>
      <c r="F41" s="302"/>
      <c r="G41" s="13">
        <v>2</v>
      </c>
      <c r="H41" s="13">
        <v>0</v>
      </c>
      <c r="I41" s="81">
        <v>2</v>
      </c>
      <c r="J41" s="82">
        <v>2</v>
      </c>
      <c r="K41" s="82"/>
      <c r="L41" s="82"/>
      <c r="M41" s="82">
        <v>0</v>
      </c>
      <c r="N41" s="82">
        <v>2</v>
      </c>
      <c r="O41" s="13">
        <v>0</v>
      </c>
      <c r="P41" s="13">
        <v>0</v>
      </c>
      <c r="Q41" s="119">
        <v>0</v>
      </c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</row>
    <row r="42" spans="1:43" s="20" customFormat="1" ht="13.5" customHeight="1" hidden="1">
      <c r="A42" s="57"/>
      <c r="B42" s="57"/>
      <c r="C42" s="212" t="s">
        <v>127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</row>
    <row r="43" spans="1:43" s="20" customFormat="1" ht="13.5" customHeight="1" hidden="1">
      <c r="A43" s="57"/>
      <c r="B43" s="57"/>
      <c r="C43" s="83">
        <v>2</v>
      </c>
      <c r="D43" s="273" t="s">
        <v>51</v>
      </c>
      <c r="E43" s="274"/>
      <c r="F43" s="274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6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</row>
    <row r="44" spans="1:43" s="20" customFormat="1" ht="22.5" customHeight="1" hidden="1">
      <c r="A44" s="57"/>
      <c r="B44" s="57"/>
      <c r="C44" s="72"/>
      <c r="D44" s="291" t="s">
        <v>134</v>
      </c>
      <c r="E44" s="292"/>
      <c r="F44" s="293"/>
      <c r="G44" s="60">
        <v>2</v>
      </c>
      <c r="H44" s="60">
        <v>0</v>
      </c>
      <c r="I44" s="84">
        <v>2</v>
      </c>
      <c r="J44" s="75">
        <v>2</v>
      </c>
      <c r="K44" s="75"/>
      <c r="L44" s="75"/>
      <c r="M44" s="75">
        <v>0</v>
      </c>
      <c r="N44" s="75">
        <v>2</v>
      </c>
      <c r="O44" s="60">
        <v>0</v>
      </c>
      <c r="P44" s="60">
        <v>0</v>
      </c>
      <c r="Q44" s="120">
        <v>0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</row>
    <row r="45" spans="1:43" s="20" customFormat="1" ht="13.5" customHeight="1" hidden="1">
      <c r="A45" s="57"/>
      <c r="B45" s="57"/>
      <c r="C45" s="279" t="s">
        <v>127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1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</row>
    <row r="46" spans="1:43" s="20" customFormat="1" ht="13.5" customHeight="1" hidden="1">
      <c r="A46" s="57"/>
      <c r="B46" s="57"/>
      <c r="C46" s="76">
        <v>3</v>
      </c>
      <c r="D46" s="277" t="s">
        <v>50</v>
      </c>
      <c r="E46" s="277"/>
      <c r="F46" s="277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</row>
    <row r="47" spans="1:43" s="20" customFormat="1" ht="13.5" customHeight="1" hidden="1">
      <c r="A47" s="57"/>
      <c r="B47" s="57"/>
      <c r="C47" s="72"/>
      <c r="D47" s="291" t="s">
        <v>135</v>
      </c>
      <c r="E47" s="292"/>
      <c r="F47" s="293"/>
      <c r="G47" s="73">
        <v>18</v>
      </c>
      <c r="H47" s="73">
        <v>0</v>
      </c>
      <c r="I47" s="74">
        <v>18</v>
      </c>
      <c r="J47" s="85">
        <v>18</v>
      </c>
      <c r="K47" s="75"/>
      <c r="L47" s="75"/>
      <c r="M47" s="85">
        <v>0</v>
      </c>
      <c r="N47" s="85">
        <v>18</v>
      </c>
      <c r="O47" s="73">
        <v>0</v>
      </c>
      <c r="P47" s="73">
        <v>0</v>
      </c>
      <c r="Q47" s="118">
        <v>0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</row>
    <row r="48" spans="1:43" s="20" customFormat="1" ht="13.5" customHeight="1" hidden="1">
      <c r="A48" s="57"/>
      <c r="B48" s="57"/>
      <c r="C48" s="279" t="s">
        <v>127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1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</row>
    <row r="49" spans="1:43" s="20" customFormat="1" ht="13.5" customHeight="1" hidden="1">
      <c r="A49" s="57"/>
      <c r="B49" s="57"/>
      <c r="C49" s="72">
        <v>4</v>
      </c>
      <c r="D49" s="277" t="s">
        <v>115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</row>
    <row r="50" spans="1:43" s="20" customFormat="1" ht="36" customHeight="1" hidden="1">
      <c r="A50" s="57"/>
      <c r="B50" s="57"/>
      <c r="C50" s="80"/>
      <c r="D50" s="300" t="s">
        <v>136</v>
      </c>
      <c r="E50" s="301"/>
      <c r="F50" s="302"/>
      <c r="G50" s="13">
        <v>100</v>
      </c>
      <c r="H50" s="13">
        <v>0</v>
      </c>
      <c r="I50" s="81">
        <v>100</v>
      </c>
      <c r="J50" s="82">
        <v>100</v>
      </c>
      <c r="K50" s="82"/>
      <c r="L50" s="82"/>
      <c r="M50" s="82">
        <v>0</v>
      </c>
      <c r="N50" s="82">
        <v>100</v>
      </c>
      <c r="O50" s="13">
        <v>0</v>
      </c>
      <c r="P50" s="13">
        <v>0</v>
      </c>
      <c r="Q50" s="119">
        <v>0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</row>
    <row r="51" spans="1:43" s="20" customFormat="1" ht="13.5" customHeight="1" hidden="1" thickBot="1">
      <c r="A51" s="57"/>
      <c r="B51" s="57"/>
      <c r="C51" s="295" t="s">
        <v>127</v>
      </c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</row>
    <row r="52" spans="1:43" s="20" customFormat="1" ht="13.5" customHeight="1" hidden="1" thickBot="1">
      <c r="A52" s="57"/>
      <c r="B52" s="57"/>
      <c r="C52" s="215" t="s">
        <v>137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51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</row>
    <row r="53" spans="1:43" s="20" customFormat="1" ht="13.5" customHeight="1" hidden="1">
      <c r="A53" s="57"/>
      <c r="B53" s="57"/>
      <c r="C53" s="86">
        <v>1</v>
      </c>
      <c r="D53" s="252" t="s">
        <v>53</v>
      </c>
      <c r="E53" s="253"/>
      <c r="F53" s="254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21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</row>
    <row r="54" spans="1:43" s="20" customFormat="1" ht="31.5" customHeight="1" hidden="1">
      <c r="A54" s="57"/>
      <c r="B54" s="57"/>
      <c r="C54" s="71"/>
      <c r="D54" s="261" t="s">
        <v>138</v>
      </c>
      <c r="E54" s="262"/>
      <c r="F54" s="263"/>
      <c r="G54" s="88">
        <v>1</v>
      </c>
      <c r="H54" s="88">
        <v>0</v>
      </c>
      <c r="I54" s="89">
        <v>1</v>
      </c>
      <c r="J54" s="88">
        <v>1</v>
      </c>
      <c r="K54" s="88"/>
      <c r="L54" s="88"/>
      <c r="M54" s="88">
        <v>0</v>
      </c>
      <c r="N54" s="88">
        <v>1</v>
      </c>
      <c r="O54" s="88">
        <v>0</v>
      </c>
      <c r="P54" s="88">
        <v>0</v>
      </c>
      <c r="Q54" s="122">
        <v>0</v>
      </c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</row>
    <row r="55" spans="1:43" s="20" customFormat="1" ht="13.5" customHeight="1" hidden="1">
      <c r="A55" s="57"/>
      <c r="B55" s="57"/>
      <c r="C55" s="270" t="s">
        <v>127</v>
      </c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2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</row>
    <row r="56" spans="1:43" s="20" customFormat="1" ht="13.5" customHeight="1" hidden="1">
      <c r="A56" s="57"/>
      <c r="B56" s="57"/>
      <c r="C56" s="90">
        <v>2</v>
      </c>
      <c r="D56" s="258" t="s">
        <v>51</v>
      </c>
      <c r="E56" s="259"/>
      <c r="F56" s="260"/>
      <c r="G56" s="88"/>
      <c r="H56" s="88"/>
      <c r="I56" s="89"/>
      <c r="J56" s="88"/>
      <c r="K56" s="88"/>
      <c r="L56" s="88"/>
      <c r="M56" s="88"/>
      <c r="N56" s="88"/>
      <c r="O56" s="88"/>
      <c r="P56" s="88"/>
      <c r="Q56" s="122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</row>
    <row r="57" spans="1:43" s="20" customFormat="1" ht="29.25" customHeight="1" hidden="1">
      <c r="A57" s="57"/>
      <c r="B57" s="57"/>
      <c r="C57" s="91"/>
      <c r="D57" s="264" t="s">
        <v>139</v>
      </c>
      <c r="E57" s="265"/>
      <c r="F57" s="266"/>
      <c r="G57" s="88">
        <v>1</v>
      </c>
      <c r="H57" s="88">
        <v>0</v>
      </c>
      <c r="I57" s="89">
        <v>1</v>
      </c>
      <c r="J57" s="88">
        <v>1</v>
      </c>
      <c r="K57" s="88"/>
      <c r="L57" s="88"/>
      <c r="M57" s="88">
        <v>0</v>
      </c>
      <c r="N57" s="88">
        <v>1</v>
      </c>
      <c r="O57" s="88">
        <v>0</v>
      </c>
      <c r="P57" s="88">
        <v>0</v>
      </c>
      <c r="Q57" s="122">
        <v>0</v>
      </c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</row>
    <row r="58" spans="1:43" s="20" customFormat="1" ht="13.5" customHeight="1" hidden="1">
      <c r="A58" s="57"/>
      <c r="B58" s="57"/>
      <c r="C58" s="212" t="s">
        <v>127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90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</row>
    <row r="59" spans="1:43" s="20" customFormat="1" ht="13.5" customHeight="1" hidden="1">
      <c r="A59" s="57"/>
      <c r="B59" s="57"/>
      <c r="C59" s="90">
        <v>3</v>
      </c>
      <c r="D59" s="267" t="s">
        <v>50</v>
      </c>
      <c r="E59" s="268"/>
      <c r="F59" s="269"/>
      <c r="G59" s="88"/>
      <c r="H59" s="88"/>
      <c r="I59" s="89"/>
      <c r="J59" s="88"/>
      <c r="K59" s="88"/>
      <c r="L59" s="88"/>
      <c r="M59" s="88"/>
      <c r="N59" s="88"/>
      <c r="O59" s="88"/>
      <c r="P59" s="88"/>
      <c r="Q59" s="122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</row>
    <row r="60" spans="1:43" s="20" customFormat="1" ht="13.5" customHeight="1" hidden="1">
      <c r="A60" s="57"/>
      <c r="B60" s="57"/>
      <c r="C60" s="71"/>
      <c r="D60" s="343" t="s">
        <v>140</v>
      </c>
      <c r="E60" s="344"/>
      <c r="F60" s="345"/>
      <c r="G60" s="92">
        <v>26</v>
      </c>
      <c r="H60" s="92">
        <v>0</v>
      </c>
      <c r="I60" s="93">
        <v>26</v>
      </c>
      <c r="J60" s="92">
        <v>26</v>
      </c>
      <c r="K60" s="88"/>
      <c r="L60" s="88"/>
      <c r="M60" s="92">
        <v>0</v>
      </c>
      <c r="N60" s="92">
        <v>26</v>
      </c>
      <c r="O60" s="92">
        <v>0</v>
      </c>
      <c r="P60" s="92">
        <v>0</v>
      </c>
      <c r="Q60" s="123">
        <v>0</v>
      </c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</row>
    <row r="61" spans="1:43" s="20" customFormat="1" ht="13.5" customHeight="1" hidden="1">
      <c r="A61" s="57"/>
      <c r="B61" s="57"/>
      <c r="C61" s="212" t="s">
        <v>127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60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</row>
    <row r="62" spans="1:43" s="20" customFormat="1" ht="13.5" customHeight="1" hidden="1">
      <c r="A62" s="57"/>
      <c r="B62" s="57"/>
      <c r="C62" s="94">
        <v>4</v>
      </c>
      <c r="D62" s="255" t="s">
        <v>115</v>
      </c>
      <c r="E62" s="256"/>
      <c r="F62" s="257"/>
      <c r="G62" s="88"/>
      <c r="H62" s="88"/>
      <c r="I62" s="89"/>
      <c r="J62" s="88"/>
      <c r="K62" s="88"/>
      <c r="L62" s="88"/>
      <c r="M62" s="88"/>
      <c r="N62" s="88"/>
      <c r="O62" s="88"/>
      <c r="P62" s="88"/>
      <c r="Q62" s="122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</row>
    <row r="63" spans="1:43" s="20" customFormat="1" ht="13.5" customHeight="1" hidden="1">
      <c r="A63" s="57"/>
      <c r="B63" s="57"/>
      <c r="C63" s="94"/>
      <c r="D63" s="261" t="s">
        <v>141</v>
      </c>
      <c r="E63" s="262"/>
      <c r="F63" s="263"/>
      <c r="G63" s="88">
        <v>100</v>
      </c>
      <c r="H63" s="88">
        <v>0</v>
      </c>
      <c r="I63" s="89">
        <v>100</v>
      </c>
      <c r="J63" s="88">
        <v>100</v>
      </c>
      <c r="K63" s="88"/>
      <c r="L63" s="88"/>
      <c r="M63" s="88">
        <v>0</v>
      </c>
      <c r="N63" s="88">
        <v>100</v>
      </c>
      <c r="O63" s="88">
        <v>0</v>
      </c>
      <c r="P63" s="88">
        <v>0</v>
      </c>
      <c r="Q63" s="122">
        <v>0</v>
      </c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</row>
    <row r="64" spans="1:43" s="20" customFormat="1" ht="13.5" customHeight="1" hidden="1">
      <c r="A64" s="57"/>
      <c r="B64" s="57"/>
      <c r="C64" s="212" t="s">
        <v>127</v>
      </c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4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</row>
    <row r="65" spans="3:17" ht="12.75">
      <c r="C65" s="335" t="s">
        <v>143</v>
      </c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7"/>
    </row>
    <row r="66" spans="3:17" ht="12.75">
      <c r="C66" s="28" t="s">
        <v>54</v>
      </c>
      <c r="D66" s="323" t="s">
        <v>53</v>
      </c>
      <c r="E66" s="324"/>
      <c r="F66" s="325"/>
      <c r="G66" s="29"/>
      <c r="H66" s="30"/>
      <c r="I66" s="31" t="s">
        <v>49</v>
      </c>
      <c r="J66" s="32"/>
      <c r="K66" s="32"/>
      <c r="L66" s="32"/>
      <c r="M66" s="32"/>
      <c r="N66" s="32"/>
      <c r="O66" s="33"/>
      <c r="P66" s="33"/>
      <c r="Q66" s="112"/>
    </row>
    <row r="67" spans="3:17" ht="31.5" customHeight="1">
      <c r="C67" s="34" t="s">
        <v>49</v>
      </c>
      <c r="D67" s="332" t="s">
        <v>144</v>
      </c>
      <c r="E67" s="333"/>
      <c r="F67" s="334"/>
      <c r="G67" s="183">
        <v>1037</v>
      </c>
      <c r="H67" s="35">
        <v>0</v>
      </c>
      <c r="I67" s="36">
        <f>SUM(G67:H67)</f>
        <v>1037</v>
      </c>
      <c r="J67" s="183">
        <v>915.085</v>
      </c>
      <c r="K67" s="37"/>
      <c r="L67" s="37"/>
      <c r="M67" s="37">
        <v>0</v>
      </c>
      <c r="N67" s="38">
        <f>SUM(J67:M67)</f>
        <v>915.085</v>
      </c>
      <c r="O67" s="39">
        <f>SUM(J67-G67)</f>
        <v>-121.91499999999996</v>
      </c>
      <c r="P67" s="113">
        <v>0</v>
      </c>
      <c r="Q67" s="129">
        <f>SUM(O67:P67)</f>
        <v>-121.91499999999996</v>
      </c>
    </row>
    <row r="68" spans="3:17" ht="26.25" customHeight="1">
      <c r="C68" s="40"/>
      <c r="D68" s="307" t="s">
        <v>187</v>
      </c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</row>
    <row r="69" spans="3:17" ht="12.75">
      <c r="C69" s="41" t="s">
        <v>52</v>
      </c>
      <c r="D69" s="312" t="s">
        <v>51</v>
      </c>
      <c r="E69" s="313"/>
      <c r="F69" s="313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5"/>
    </row>
    <row r="70" spans="3:17" ht="33.75" customHeight="1">
      <c r="C70" s="34" t="s">
        <v>49</v>
      </c>
      <c r="D70" s="282" t="s">
        <v>145</v>
      </c>
      <c r="E70" s="283"/>
      <c r="F70" s="284"/>
      <c r="G70" s="42">
        <v>49</v>
      </c>
      <c r="H70" s="43">
        <v>0</v>
      </c>
      <c r="I70" s="42">
        <f>G70</f>
        <v>49</v>
      </c>
      <c r="J70" s="42">
        <v>49</v>
      </c>
      <c r="K70" s="96"/>
      <c r="L70" s="96"/>
      <c r="M70" s="102">
        <v>0</v>
      </c>
      <c r="N70" s="103">
        <f>J70</f>
        <v>49</v>
      </c>
      <c r="O70" s="47">
        <f>SUM(J70-G70)</f>
        <v>0</v>
      </c>
      <c r="P70" s="47">
        <f>SUM(M70-H70)</f>
        <v>0</v>
      </c>
      <c r="Q70" s="47">
        <f>SUM(O70:P70)</f>
        <v>0</v>
      </c>
    </row>
    <row r="71" spans="3:17" ht="30" customHeight="1">
      <c r="C71" s="285" t="s">
        <v>186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7"/>
    </row>
    <row r="72" spans="3:17" ht="12.75">
      <c r="C72" s="40">
        <v>3</v>
      </c>
      <c r="D72" s="277" t="s">
        <v>50</v>
      </c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</row>
    <row r="73" spans="3:17" ht="12.75">
      <c r="C73" s="48"/>
      <c r="D73" s="316" t="s">
        <v>146</v>
      </c>
      <c r="E73" s="317"/>
      <c r="F73" s="318"/>
      <c r="G73" s="131">
        <v>1763.6</v>
      </c>
      <c r="H73" s="13">
        <v>0</v>
      </c>
      <c r="I73" s="150">
        <f>SUM(G73:H73)</f>
        <v>1763.6</v>
      </c>
      <c r="J73" s="150">
        <v>1556.27</v>
      </c>
      <c r="K73" s="49"/>
      <c r="L73" s="49"/>
      <c r="M73" s="49">
        <v>0</v>
      </c>
      <c r="N73" s="152">
        <f>SUM(J73:M73)</f>
        <v>1556.27</v>
      </c>
      <c r="O73" s="131">
        <f>SUM(J73-G73)</f>
        <v>-207.32999999999993</v>
      </c>
      <c r="P73" s="15">
        <f>SUM(M73-H73)</f>
        <v>0</v>
      </c>
      <c r="Q73" s="133">
        <f>SUM(O73:P73)</f>
        <v>-207.32999999999993</v>
      </c>
    </row>
    <row r="74" spans="3:17" ht="24.75" customHeight="1">
      <c r="C74" s="352" t="s">
        <v>185</v>
      </c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4"/>
    </row>
    <row r="75" spans="3:17" ht="12.75">
      <c r="C75" s="335" t="s">
        <v>147</v>
      </c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7"/>
    </row>
    <row r="76" spans="3:17" ht="12.75">
      <c r="C76" s="97" t="s">
        <v>54</v>
      </c>
      <c r="D76" s="359" t="s">
        <v>53</v>
      </c>
      <c r="E76" s="360"/>
      <c r="F76" s="361"/>
      <c r="G76" s="29"/>
      <c r="H76" s="30"/>
      <c r="I76" s="70" t="s">
        <v>49</v>
      </c>
      <c r="J76" s="98"/>
      <c r="K76" s="98"/>
      <c r="L76" s="98"/>
      <c r="M76" s="98"/>
      <c r="N76" s="98"/>
      <c r="O76" s="12"/>
      <c r="P76" s="12"/>
      <c r="Q76" s="124"/>
    </row>
    <row r="77" spans="3:17" ht="27.75" customHeight="1">
      <c r="C77" s="54" t="s">
        <v>49</v>
      </c>
      <c r="D77" s="348" t="s">
        <v>148</v>
      </c>
      <c r="E77" s="348"/>
      <c r="F77" s="348"/>
      <c r="G77" s="99">
        <v>808</v>
      </c>
      <c r="H77" s="50">
        <v>0</v>
      </c>
      <c r="I77" s="99">
        <f>SUM(G77:H77)</f>
        <v>808</v>
      </c>
      <c r="J77" s="99">
        <v>727.877</v>
      </c>
      <c r="K77" s="65"/>
      <c r="L77" s="65"/>
      <c r="M77" s="65">
        <v>0</v>
      </c>
      <c r="N77" s="99">
        <f>SUM(J77:M77)</f>
        <v>727.877</v>
      </c>
      <c r="O77" s="99">
        <f>SUM(J77-G77)</f>
        <v>-80.12300000000005</v>
      </c>
      <c r="P77" s="65">
        <v>0</v>
      </c>
      <c r="Q77" s="125">
        <f>SUM(O77:P77)</f>
        <v>-80.12300000000005</v>
      </c>
    </row>
    <row r="78" spans="3:17" ht="22.5" customHeight="1">
      <c r="C78" s="285" t="s">
        <v>188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7"/>
    </row>
    <row r="79" spans="3:17" ht="12.75">
      <c r="C79" s="100" t="s">
        <v>52</v>
      </c>
      <c r="D79" s="362" t="s">
        <v>51</v>
      </c>
      <c r="E79" s="363"/>
      <c r="F79" s="363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5"/>
    </row>
    <row r="80" spans="3:17" ht="27" customHeight="1">
      <c r="C80" s="34" t="s">
        <v>49</v>
      </c>
      <c r="D80" s="366" t="s">
        <v>149</v>
      </c>
      <c r="E80" s="367"/>
      <c r="F80" s="368"/>
      <c r="G80" s="43" t="s">
        <v>189</v>
      </c>
      <c r="H80" s="43">
        <v>0</v>
      </c>
      <c r="I80" s="42">
        <f>G80+H80</f>
        <v>35</v>
      </c>
      <c r="J80" s="47">
        <v>32</v>
      </c>
      <c r="K80" s="101"/>
      <c r="L80" s="101"/>
      <c r="M80" s="102">
        <v>0</v>
      </c>
      <c r="N80" s="103">
        <f>J80</f>
        <v>32</v>
      </c>
      <c r="O80" s="47">
        <f>SUM(J80-G80)</f>
        <v>-3</v>
      </c>
      <c r="P80" s="47">
        <f>SUM(M80-H80)</f>
        <v>0</v>
      </c>
      <c r="Q80" s="114">
        <f>SUM(O80:P80)</f>
        <v>-3</v>
      </c>
    </row>
    <row r="81" spans="3:17" ht="30" customHeight="1">
      <c r="C81" s="285" t="s">
        <v>190</v>
      </c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7"/>
    </row>
    <row r="82" spans="3:17" ht="12.75">
      <c r="C82" s="40">
        <v>3</v>
      </c>
      <c r="D82" s="277" t="s">
        <v>50</v>
      </c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</row>
    <row r="83" spans="3:17" ht="12.75">
      <c r="C83" s="48"/>
      <c r="D83" s="369" t="s">
        <v>146</v>
      </c>
      <c r="E83" s="370"/>
      <c r="F83" s="370"/>
      <c r="G83" s="131">
        <v>1923.8</v>
      </c>
      <c r="H83" s="13">
        <v>0</v>
      </c>
      <c r="I83" s="150">
        <f>SUM(G83:H83)</f>
        <v>1923.8</v>
      </c>
      <c r="J83" s="150">
        <v>1895.51</v>
      </c>
      <c r="K83" s="49"/>
      <c r="L83" s="49"/>
      <c r="M83" s="49">
        <v>0</v>
      </c>
      <c r="N83" s="152">
        <f>SUM(J83:M83)</f>
        <v>1895.51</v>
      </c>
      <c r="O83" s="131">
        <f>SUM(J83-G83)</f>
        <v>-28.289999999999964</v>
      </c>
      <c r="P83" s="15">
        <f>SUM(M83-H83)</f>
        <v>0</v>
      </c>
      <c r="Q83" s="133">
        <f>SUM(O83:P83)</f>
        <v>-28.289999999999964</v>
      </c>
    </row>
    <row r="84" spans="3:17" ht="24.75" customHeight="1">
      <c r="C84" s="352" t="s">
        <v>191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4"/>
    </row>
    <row r="85" spans="3:17" ht="12.75">
      <c r="C85" s="53">
        <v>4</v>
      </c>
      <c r="D85" s="371" t="s">
        <v>115</v>
      </c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</row>
    <row r="86" spans="3:17" ht="12.75">
      <c r="C86" s="54"/>
      <c r="D86" s="373" t="s">
        <v>150</v>
      </c>
      <c r="E86" s="374"/>
      <c r="F86" s="374"/>
      <c r="G86" s="42">
        <v>100</v>
      </c>
      <c r="H86" s="42">
        <v>0</v>
      </c>
      <c r="I86" s="42">
        <f>SUM(G86:H86)</f>
        <v>100</v>
      </c>
      <c r="J86" s="42">
        <v>100</v>
      </c>
      <c r="K86" s="51"/>
      <c r="L86" s="51"/>
      <c r="M86" s="51">
        <v>0</v>
      </c>
      <c r="N86" s="42">
        <f>SUM(J86:M86)</f>
        <v>100</v>
      </c>
      <c r="O86" s="42">
        <f>SUM(J86-G86)</f>
        <v>0</v>
      </c>
      <c r="P86" s="42">
        <f>SUM(M86-H86)</f>
        <v>0</v>
      </c>
      <c r="Q86" s="115">
        <f>SUM(O86:P86)</f>
        <v>0</v>
      </c>
    </row>
    <row r="87" spans="3:17" ht="12.75">
      <c r="C87" s="352" t="s">
        <v>165</v>
      </c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6"/>
    </row>
    <row r="88" spans="3:17" ht="12.75">
      <c r="C88" s="335" t="s">
        <v>151</v>
      </c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7"/>
    </row>
    <row r="89" spans="3:17" ht="12.75">
      <c r="C89" s="105" t="s">
        <v>54</v>
      </c>
      <c r="D89" s="359" t="s">
        <v>53</v>
      </c>
      <c r="E89" s="360"/>
      <c r="F89" s="361"/>
      <c r="G89" s="29"/>
      <c r="H89" s="30"/>
      <c r="I89" s="70" t="s">
        <v>49</v>
      </c>
      <c r="J89" s="98"/>
      <c r="K89" s="98"/>
      <c r="L89" s="98"/>
      <c r="M89" s="98"/>
      <c r="N89" s="98"/>
      <c r="O89" s="12"/>
      <c r="P89" s="12"/>
      <c r="Q89" s="124"/>
    </row>
    <row r="90" spans="3:17" ht="23.25" customHeight="1">
      <c r="C90" s="54" t="s">
        <v>49</v>
      </c>
      <c r="D90" s="348" t="s">
        <v>152</v>
      </c>
      <c r="E90" s="348"/>
      <c r="F90" s="348"/>
      <c r="G90" s="99">
        <v>150</v>
      </c>
      <c r="H90" s="50">
        <v>0</v>
      </c>
      <c r="I90" s="99">
        <f>SUM(G90:H90)</f>
        <v>150</v>
      </c>
      <c r="J90" s="99">
        <v>117.454</v>
      </c>
      <c r="K90" s="65"/>
      <c r="L90" s="65"/>
      <c r="M90" s="65">
        <v>0</v>
      </c>
      <c r="N90" s="99">
        <f>SUM(J90:M90)</f>
        <v>117.454</v>
      </c>
      <c r="O90" s="99">
        <f>SUM(J90-G90)</f>
        <v>-32.54600000000001</v>
      </c>
      <c r="P90" s="65">
        <v>0</v>
      </c>
      <c r="Q90" s="125">
        <f>SUM(O90:P90)</f>
        <v>-32.54600000000001</v>
      </c>
    </row>
    <row r="91" spans="3:17" ht="35.25" customHeight="1">
      <c r="C91" s="285" t="s">
        <v>192</v>
      </c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7"/>
    </row>
    <row r="92" spans="3:17" ht="12.75">
      <c r="C92" s="41" t="s">
        <v>52</v>
      </c>
      <c r="D92" s="312" t="s">
        <v>51</v>
      </c>
      <c r="E92" s="313"/>
      <c r="F92" s="313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5"/>
    </row>
    <row r="93" spans="3:17" ht="12.75">
      <c r="C93" s="34" t="s">
        <v>49</v>
      </c>
      <c r="D93" s="366" t="s">
        <v>153</v>
      </c>
      <c r="E93" s="367"/>
      <c r="F93" s="368"/>
      <c r="G93" s="43" t="s">
        <v>193</v>
      </c>
      <c r="H93" s="43">
        <v>0</v>
      </c>
      <c r="I93" s="42">
        <f>G93+H93</f>
        <v>30</v>
      </c>
      <c r="J93" s="47">
        <v>8</v>
      </c>
      <c r="K93" s="101"/>
      <c r="L93" s="101"/>
      <c r="M93" s="102">
        <v>0</v>
      </c>
      <c r="N93" s="103">
        <f>J93</f>
        <v>8</v>
      </c>
      <c r="O93" s="47">
        <f>SUM(J93-G93)</f>
        <v>-22</v>
      </c>
      <c r="P93" s="47">
        <f>SUM(M93-H93)</f>
        <v>0</v>
      </c>
      <c r="Q93" s="114">
        <f>SUM(O93:P93)</f>
        <v>-22</v>
      </c>
    </row>
    <row r="94" spans="3:17" ht="27.75" customHeight="1">
      <c r="C94" s="285" t="s">
        <v>154</v>
      </c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7"/>
    </row>
    <row r="95" spans="3:17" ht="12.75">
      <c r="C95" s="40">
        <v>3</v>
      </c>
      <c r="D95" s="277" t="s">
        <v>50</v>
      </c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</row>
    <row r="96" spans="3:17" ht="12.75">
      <c r="C96" s="48"/>
      <c r="D96" s="369" t="s">
        <v>146</v>
      </c>
      <c r="E96" s="370"/>
      <c r="F96" s="370"/>
      <c r="G96" s="131">
        <v>416.67</v>
      </c>
      <c r="H96" s="13">
        <v>0</v>
      </c>
      <c r="I96" s="150">
        <f>SUM(G96:H96)</f>
        <v>416.67</v>
      </c>
      <c r="J96" s="150">
        <v>1223.48</v>
      </c>
      <c r="K96" s="49"/>
      <c r="L96" s="49"/>
      <c r="M96" s="49">
        <v>0</v>
      </c>
      <c r="N96" s="152">
        <f>SUM(J96:M96)</f>
        <v>1223.48</v>
      </c>
      <c r="O96" s="131">
        <f>SUM(J96-G96)</f>
        <v>806.81</v>
      </c>
      <c r="P96" s="15">
        <f>SUM(M96-H96)</f>
        <v>0</v>
      </c>
      <c r="Q96" s="133">
        <f>SUM(O96:P96)</f>
        <v>806.81</v>
      </c>
    </row>
    <row r="97" spans="3:17" ht="24" customHeight="1">
      <c r="C97" s="352" t="s">
        <v>194</v>
      </c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4"/>
    </row>
    <row r="98" spans="3:17" ht="12.75">
      <c r="C98" s="383" t="s">
        <v>155</v>
      </c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5"/>
    </row>
    <row r="99" spans="3:17" ht="12.75">
      <c r="C99" s="105" t="s">
        <v>54</v>
      </c>
      <c r="D99" s="359" t="s">
        <v>53</v>
      </c>
      <c r="E99" s="360"/>
      <c r="F99" s="361"/>
      <c r="G99" s="29"/>
      <c r="H99" s="30"/>
      <c r="I99" s="70" t="s">
        <v>49</v>
      </c>
      <c r="J99" s="98"/>
      <c r="K99" s="98"/>
      <c r="L99" s="98"/>
      <c r="M99" s="98"/>
      <c r="N99" s="98"/>
      <c r="O99" s="12"/>
      <c r="P99" s="12"/>
      <c r="Q99" s="124"/>
    </row>
    <row r="100" spans="3:17" ht="23.25" customHeight="1">
      <c r="C100" s="54" t="s">
        <v>49</v>
      </c>
      <c r="D100" s="348" t="s">
        <v>156</v>
      </c>
      <c r="E100" s="348"/>
      <c r="F100" s="348"/>
      <c r="G100" s="99">
        <v>10</v>
      </c>
      <c r="H100" s="50">
        <v>0</v>
      </c>
      <c r="I100" s="99">
        <f>SUM(G100:H100)</f>
        <v>10</v>
      </c>
      <c r="J100" s="99">
        <v>7.249</v>
      </c>
      <c r="K100" s="65"/>
      <c r="L100" s="65"/>
      <c r="M100" s="65">
        <v>0</v>
      </c>
      <c r="N100" s="99">
        <f>SUM(J100:M100)</f>
        <v>7.249</v>
      </c>
      <c r="O100" s="99">
        <f>SUM(J100-G100)</f>
        <v>-2.7510000000000003</v>
      </c>
      <c r="P100" s="65">
        <v>0</v>
      </c>
      <c r="Q100" s="125">
        <f>SUM(O100:P100)</f>
        <v>-2.7510000000000003</v>
      </c>
    </row>
    <row r="101" spans="3:17" ht="33" customHeight="1">
      <c r="C101" s="285" t="s">
        <v>195</v>
      </c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7"/>
    </row>
    <row r="102" spans="3:17" ht="12.75">
      <c r="C102" s="41" t="s">
        <v>52</v>
      </c>
      <c r="D102" s="312" t="s">
        <v>51</v>
      </c>
      <c r="E102" s="313"/>
      <c r="F102" s="313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5"/>
    </row>
    <row r="103" spans="3:17" ht="12.75">
      <c r="C103" s="34" t="s">
        <v>49</v>
      </c>
      <c r="D103" s="366" t="s">
        <v>157</v>
      </c>
      <c r="E103" s="367"/>
      <c r="F103" s="368"/>
      <c r="G103" s="43" t="s">
        <v>196</v>
      </c>
      <c r="H103" s="43">
        <v>0</v>
      </c>
      <c r="I103" s="42">
        <f>G103+H103</f>
        <v>15</v>
      </c>
      <c r="J103" s="47">
        <v>19</v>
      </c>
      <c r="K103" s="101"/>
      <c r="L103" s="101"/>
      <c r="M103" s="102">
        <v>0</v>
      </c>
      <c r="N103" s="103">
        <f>J103</f>
        <v>19</v>
      </c>
      <c r="O103" s="47">
        <f>SUM(J103-G103)</f>
        <v>4</v>
      </c>
      <c r="P103" s="47">
        <f>SUM(M103-H103)</f>
        <v>0</v>
      </c>
      <c r="Q103" s="114">
        <f>SUM(O103:P103)</f>
        <v>4</v>
      </c>
    </row>
    <row r="104" spans="3:17" ht="27.75" customHeight="1">
      <c r="C104" s="285" t="s">
        <v>124</v>
      </c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7"/>
    </row>
    <row r="105" spans="3:17" ht="12.75">
      <c r="C105" s="40">
        <v>3</v>
      </c>
      <c r="D105" s="277" t="s">
        <v>50</v>
      </c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</row>
    <row r="106" spans="3:17" ht="12.75">
      <c r="C106" s="48"/>
      <c r="D106" s="369" t="s">
        <v>158</v>
      </c>
      <c r="E106" s="370"/>
      <c r="F106" s="370"/>
      <c r="G106" s="131">
        <v>55.56</v>
      </c>
      <c r="H106" s="13">
        <v>0</v>
      </c>
      <c r="I106" s="150">
        <f>SUM(G106:H106)</f>
        <v>55.56</v>
      </c>
      <c r="J106" s="150">
        <v>31.79</v>
      </c>
      <c r="K106" s="49"/>
      <c r="L106" s="49"/>
      <c r="M106" s="49">
        <v>0</v>
      </c>
      <c r="N106" s="152">
        <f>SUM(J106:M106)</f>
        <v>31.79</v>
      </c>
      <c r="O106" s="131">
        <f>SUM(J106-G106)</f>
        <v>-23.770000000000003</v>
      </c>
      <c r="P106" s="15">
        <f>SUM(M106-H106)</f>
        <v>0</v>
      </c>
      <c r="Q106" s="133">
        <f>SUM(O106:P106)</f>
        <v>-23.770000000000003</v>
      </c>
    </row>
    <row r="107" spans="3:17" ht="27.75" customHeight="1">
      <c r="C107" s="352" t="s">
        <v>197</v>
      </c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4"/>
    </row>
    <row r="108" spans="3:17" ht="12.75">
      <c r="C108" s="386" t="s">
        <v>198</v>
      </c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8"/>
    </row>
    <row r="109" spans="3:17" ht="12.75">
      <c r="C109" s="105" t="s">
        <v>54</v>
      </c>
      <c r="D109" s="359" t="s">
        <v>53</v>
      </c>
      <c r="E109" s="360"/>
      <c r="F109" s="361"/>
      <c r="G109" s="29"/>
      <c r="H109" s="30"/>
      <c r="I109" s="70" t="s">
        <v>49</v>
      </c>
      <c r="J109" s="98"/>
      <c r="K109" s="98"/>
      <c r="L109" s="98"/>
      <c r="M109" s="98"/>
      <c r="N109" s="98"/>
      <c r="O109" s="12"/>
      <c r="P109" s="12"/>
      <c r="Q109" s="124"/>
    </row>
    <row r="110" spans="3:17" ht="23.25" customHeight="1">
      <c r="C110" s="54" t="s">
        <v>49</v>
      </c>
      <c r="D110" s="348" t="s">
        <v>152</v>
      </c>
      <c r="E110" s="348"/>
      <c r="F110" s="348"/>
      <c r="G110" s="99">
        <v>1120</v>
      </c>
      <c r="H110" s="50">
        <v>0</v>
      </c>
      <c r="I110" s="99">
        <f>SUM(G110:H110)</f>
        <v>1120</v>
      </c>
      <c r="J110" s="99">
        <v>646</v>
      </c>
      <c r="K110" s="65"/>
      <c r="L110" s="65"/>
      <c r="M110" s="65">
        <v>0</v>
      </c>
      <c r="N110" s="99">
        <f>SUM(J110:M110)</f>
        <v>646</v>
      </c>
      <c r="O110" s="99">
        <f>SUM(J110-G110)</f>
        <v>-474</v>
      </c>
      <c r="P110" s="65">
        <v>0</v>
      </c>
      <c r="Q110" s="125">
        <f>SUM(O110:P110)</f>
        <v>-474</v>
      </c>
    </row>
    <row r="111" spans="3:17" ht="23.25" customHeight="1">
      <c r="C111" s="285" t="s">
        <v>200</v>
      </c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7"/>
    </row>
    <row r="112" spans="3:17" ht="12.75">
      <c r="C112" s="41" t="s">
        <v>52</v>
      </c>
      <c r="D112" s="312" t="s">
        <v>51</v>
      </c>
      <c r="E112" s="313"/>
      <c r="F112" s="313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5"/>
    </row>
    <row r="113" spans="3:17" ht="12.75">
      <c r="C113" s="34" t="s">
        <v>49</v>
      </c>
      <c r="D113" s="366" t="s">
        <v>153</v>
      </c>
      <c r="E113" s="367"/>
      <c r="F113" s="368"/>
      <c r="G113" s="43" t="s">
        <v>199</v>
      </c>
      <c r="H113" s="43">
        <v>0</v>
      </c>
      <c r="I113" s="42">
        <f>G113+H113</f>
        <v>73</v>
      </c>
      <c r="J113" s="47">
        <v>47</v>
      </c>
      <c r="K113" s="101"/>
      <c r="L113" s="101"/>
      <c r="M113" s="102">
        <v>0</v>
      </c>
      <c r="N113" s="103">
        <f>J113</f>
        <v>47</v>
      </c>
      <c r="O113" s="47">
        <f>SUM(J113-G113)</f>
        <v>-26</v>
      </c>
      <c r="P113" s="47">
        <f>SUM(M113-H113)</f>
        <v>0</v>
      </c>
      <c r="Q113" s="114">
        <f>SUM(O113:P113)</f>
        <v>-26</v>
      </c>
    </row>
    <row r="114" spans="3:17" ht="24" customHeight="1">
      <c r="C114" s="285" t="s">
        <v>154</v>
      </c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7"/>
    </row>
    <row r="115" spans="3:17" ht="12.75">
      <c r="C115" s="40">
        <v>3</v>
      </c>
      <c r="D115" s="277" t="s">
        <v>50</v>
      </c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</row>
    <row r="116" spans="3:17" ht="18.75" customHeight="1">
      <c r="C116" s="48"/>
      <c r="D116" s="369" t="s">
        <v>146</v>
      </c>
      <c r="E116" s="370"/>
      <c r="F116" s="370"/>
      <c r="G116" s="131">
        <v>1700</v>
      </c>
      <c r="H116" s="13">
        <v>0</v>
      </c>
      <c r="I116" s="150">
        <f>SUM(G116:H116)</f>
        <v>1700</v>
      </c>
      <c r="J116" s="150">
        <v>1718.01</v>
      </c>
      <c r="K116" s="49"/>
      <c r="L116" s="49"/>
      <c r="M116" s="49">
        <v>0</v>
      </c>
      <c r="N116" s="152">
        <f>SUM(J116:M116)</f>
        <v>1718.01</v>
      </c>
      <c r="O116" s="131">
        <f>SUM(J116-G116)</f>
        <v>18.00999999999999</v>
      </c>
      <c r="P116" s="15">
        <f>SUM(M116-H116)</f>
        <v>0</v>
      </c>
      <c r="Q116" s="133">
        <f>SUM(O116:P116)</f>
        <v>18.00999999999999</v>
      </c>
    </row>
    <row r="117" spans="3:17" ht="25.5" customHeight="1">
      <c r="C117" s="352" t="s">
        <v>201</v>
      </c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4"/>
    </row>
    <row r="118" spans="2:16" ht="12.75">
      <c r="B118" s="377" t="s">
        <v>62</v>
      </c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9"/>
    </row>
    <row r="119" spans="2:16" ht="12.75">
      <c r="B119" s="380" t="s">
        <v>65</v>
      </c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2"/>
    </row>
    <row r="120" spans="2:16" ht="12.7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 ht="12.75">
      <c r="B121" s="20"/>
      <c r="C121" s="95" t="s">
        <v>64</v>
      </c>
      <c r="D121" s="20" t="s">
        <v>142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</sheetData>
  <sheetProtection/>
  <mergeCells count="120">
    <mergeCell ref="D116:F116"/>
    <mergeCell ref="C117:Q117"/>
    <mergeCell ref="D112:Q112"/>
    <mergeCell ref="D113:F113"/>
    <mergeCell ref="C114:Q114"/>
    <mergeCell ref="D115:Q115"/>
    <mergeCell ref="C108:Q108"/>
    <mergeCell ref="D109:F109"/>
    <mergeCell ref="D110:F110"/>
    <mergeCell ref="C111:Q111"/>
    <mergeCell ref="B118:P118"/>
    <mergeCell ref="B119:P119"/>
    <mergeCell ref="C98:Q98"/>
    <mergeCell ref="D99:F99"/>
    <mergeCell ref="D100:F100"/>
    <mergeCell ref="C104:Q104"/>
    <mergeCell ref="D105:Q105"/>
    <mergeCell ref="D106:F106"/>
    <mergeCell ref="C107:Q107"/>
    <mergeCell ref="C101:Q101"/>
    <mergeCell ref="D102:Q102"/>
    <mergeCell ref="D103:F103"/>
    <mergeCell ref="C94:Q94"/>
    <mergeCell ref="D95:Q95"/>
    <mergeCell ref="D96:F96"/>
    <mergeCell ref="C97:Q97"/>
    <mergeCell ref="D90:F90"/>
    <mergeCell ref="C91:Q91"/>
    <mergeCell ref="D92:Q92"/>
    <mergeCell ref="D93:F93"/>
    <mergeCell ref="D86:F86"/>
    <mergeCell ref="C87:Q87"/>
    <mergeCell ref="C88:Q88"/>
    <mergeCell ref="D89:F89"/>
    <mergeCell ref="D82:Q82"/>
    <mergeCell ref="D83:F83"/>
    <mergeCell ref="C84:Q84"/>
    <mergeCell ref="D85:Q85"/>
    <mergeCell ref="C78:Q78"/>
    <mergeCell ref="D79:Q79"/>
    <mergeCell ref="D80:F80"/>
    <mergeCell ref="C81:Q81"/>
    <mergeCell ref="D31:F31"/>
    <mergeCell ref="D33:Q33"/>
    <mergeCell ref="D76:F76"/>
    <mergeCell ref="D77:F77"/>
    <mergeCell ref="C74:Q74"/>
    <mergeCell ref="C75:Q75"/>
    <mergeCell ref="C32:Q32"/>
    <mergeCell ref="D36:Q36"/>
    <mergeCell ref="C35:Q35"/>
    <mergeCell ref="D14:F14"/>
    <mergeCell ref="D12:Q12"/>
    <mergeCell ref="D13:F13"/>
    <mergeCell ref="D20:F20"/>
    <mergeCell ref="D10:F10"/>
    <mergeCell ref="O4:Q4"/>
    <mergeCell ref="C8:Q8"/>
    <mergeCell ref="J4:N4"/>
    <mergeCell ref="C7:Q7"/>
    <mergeCell ref="D67:F67"/>
    <mergeCell ref="D68:Q68"/>
    <mergeCell ref="D34:F34"/>
    <mergeCell ref="C65:Q65"/>
    <mergeCell ref="D66:F66"/>
    <mergeCell ref="C38:Q38"/>
    <mergeCell ref="C39:Q39"/>
    <mergeCell ref="D37:F37"/>
    <mergeCell ref="D50:F50"/>
    <mergeCell ref="D60:F60"/>
    <mergeCell ref="D73:F73"/>
    <mergeCell ref="C42:Q42"/>
    <mergeCell ref="D4:F4"/>
    <mergeCell ref="G4:I4"/>
    <mergeCell ref="D9:F9"/>
    <mergeCell ref="D5:F5"/>
    <mergeCell ref="D6:F6"/>
    <mergeCell ref="D15:F15"/>
    <mergeCell ref="D16:F16"/>
    <mergeCell ref="D21:F21"/>
    <mergeCell ref="D70:F70"/>
    <mergeCell ref="C71:Q71"/>
    <mergeCell ref="D69:Q69"/>
    <mergeCell ref="D72:Q72"/>
    <mergeCell ref="C2:N2"/>
    <mergeCell ref="D40:Q40"/>
    <mergeCell ref="D41:F41"/>
    <mergeCell ref="D44:F44"/>
    <mergeCell ref="D43:Q43"/>
    <mergeCell ref="D30:Q30"/>
    <mergeCell ref="C29:Q29"/>
    <mergeCell ref="D11:Q11"/>
    <mergeCell ref="D19:Q19"/>
    <mergeCell ref="C26:Q26"/>
    <mergeCell ref="C58:Q58"/>
    <mergeCell ref="C61:Q61"/>
    <mergeCell ref="C48:Q48"/>
    <mergeCell ref="D47:F47"/>
    <mergeCell ref="D49:Q49"/>
    <mergeCell ref="C51:Q51"/>
    <mergeCell ref="D27:Q27"/>
    <mergeCell ref="D46:Q46"/>
    <mergeCell ref="C45:Q45"/>
    <mergeCell ref="D17:F17"/>
    <mergeCell ref="C18:Q18"/>
    <mergeCell ref="D28:F28"/>
    <mergeCell ref="D22:F22"/>
    <mergeCell ref="D23:F23"/>
    <mergeCell ref="D24:F24"/>
    <mergeCell ref="C25:Q25"/>
    <mergeCell ref="C64:Q64"/>
    <mergeCell ref="C52:Q52"/>
    <mergeCell ref="D53:F53"/>
    <mergeCell ref="D62:F62"/>
    <mergeCell ref="D56:F56"/>
    <mergeCell ref="D54:F54"/>
    <mergeCell ref="D57:F57"/>
    <mergeCell ref="D59:F59"/>
    <mergeCell ref="D63:F63"/>
    <mergeCell ref="C55:Q55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9"/>
  <sheetViews>
    <sheetView view="pageBreakPreview" zoomScaleNormal="96" zoomScaleSheetLayoutView="100" zoomScalePageLayoutView="0" workbookViewId="0" topLeftCell="B1">
      <selection activeCell="C20" sqref="C20:E20"/>
    </sheetView>
  </sheetViews>
  <sheetFormatPr defaultColWidth="9.140625" defaultRowHeight="12.75"/>
  <cols>
    <col min="1" max="1" width="8.8515625" style="19" hidden="1" customWidth="1"/>
    <col min="2" max="2" width="5.8515625" style="19" customWidth="1"/>
    <col min="3" max="4" width="10.7109375" style="19" customWidth="1"/>
    <col min="5" max="5" width="26.8515625" style="19" customWidth="1"/>
    <col min="6" max="6" width="12.8515625" style="19" customWidth="1"/>
    <col min="7" max="7" width="10.7109375" style="19" customWidth="1"/>
    <col min="8" max="8" width="11.00390625" style="19" customWidth="1"/>
    <col min="9" max="9" width="11.140625" style="19" customWidth="1"/>
    <col min="10" max="11" width="8.8515625" style="19" hidden="1" customWidth="1"/>
    <col min="12" max="12" width="10.7109375" style="19" customWidth="1"/>
    <col min="13" max="13" width="11.421875" style="19" customWidth="1"/>
    <col min="14" max="14" width="12.421875" style="19" customWidth="1"/>
    <col min="15" max="15" width="11.8515625" style="19" customWidth="1"/>
    <col min="16" max="16" width="12.421875" style="19" customWidth="1"/>
    <col min="17" max="16384" width="9.140625" style="19" customWidth="1"/>
  </cols>
  <sheetData>
    <row r="1" spans="1:10" ht="13.5" customHeight="1">
      <c r="A1" s="16"/>
      <c r="B1" s="17"/>
      <c r="C1" s="17"/>
      <c r="D1" s="17"/>
      <c r="E1" s="17"/>
      <c r="F1" s="18"/>
      <c r="G1" s="18"/>
      <c r="H1" s="18"/>
      <c r="I1" s="18"/>
      <c r="J1" s="16"/>
    </row>
    <row r="2" spans="1:10" ht="13.5" customHeight="1">
      <c r="A2" s="16"/>
      <c r="B2" s="297" t="s">
        <v>66</v>
      </c>
      <c r="C2" s="297"/>
      <c r="D2" s="297"/>
      <c r="E2" s="297"/>
      <c r="F2" s="297"/>
      <c r="G2" s="297"/>
      <c r="H2" s="297"/>
      <c r="I2" s="297"/>
      <c r="J2" s="16"/>
    </row>
    <row r="3" spans="1:16" ht="17.25" customHeight="1">
      <c r="A3" s="16"/>
      <c r="J3" s="16"/>
      <c r="P3" s="20" t="s">
        <v>61</v>
      </c>
    </row>
    <row r="4" spans="1:18" ht="25.5" customHeight="1">
      <c r="A4" s="16"/>
      <c r="B4" s="21" t="s">
        <v>59</v>
      </c>
      <c r="C4" s="319" t="s">
        <v>23</v>
      </c>
      <c r="D4" s="319"/>
      <c r="E4" s="319"/>
      <c r="F4" s="320" t="s">
        <v>68</v>
      </c>
      <c r="G4" s="321"/>
      <c r="H4" s="322"/>
      <c r="I4" s="346" t="s">
        <v>69</v>
      </c>
      <c r="J4" s="347"/>
      <c r="K4" s="347"/>
      <c r="L4" s="347"/>
      <c r="M4" s="347"/>
      <c r="N4" s="346" t="s">
        <v>70</v>
      </c>
      <c r="O4" s="347"/>
      <c r="P4" s="347"/>
      <c r="Q4" s="23"/>
      <c r="R4" s="23"/>
    </row>
    <row r="5" spans="1:16" ht="25.5" customHeight="1">
      <c r="A5" s="16"/>
      <c r="B5" s="21"/>
      <c r="C5" s="319"/>
      <c r="D5" s="319"/>
      <c r="E5" s="319"/>
      <c r="F5" s="22" t="s">
        <v>2</v>
      </c>
      <c r="G5" s="22" t="s">
        <v>58</v>
      </c>
      <c r="H5" s="22" t="s">
        <v>4</v>
      </c>
      <c r="I5" s="24" t="s">
        <v>2</v>
      </c>
      <c r="J5" s="24" t="s">
        <v>58</v>
      </c>
      <c r="K5" s="24" t="s">
        <v>57</v>
      </c>
      <c r="L5" s="24" t="s">
        <v>3</v>
      </c>
      <c r="M5" s="24" t="s">
        <v>4</v>
      </c>
      <c r="N5" s="25" t="s">
        <v>2</v>
      </c>
      <c r="O5" s="25" t="s">
        <v>58</v>
      </c>
      <c r="P5" s="184" t="s">
        <v>4</v>
      </c>
    </row>
    <row r="6" spans="1:16" ht="18" customHeight="1">
      <c r="A6" s="16"/>
      <c r="B6" s="26" t="s">
        <v>54</v>
      </c>
      <c r="C6" s="403">
        <v>2</v>
      </c>
      <c r="D6" s="404"/>
      <c r="E6" s="405"/>
      <c r="F6" s="185">
        <v>3</v>
      </c>
      <c r="G6" s="185">
        <v>4</v>
      </c>
      <c r="H6" s="185">
        <v>5</v>
      </c>
      <c r="I6" s="185">
        <v>6</v>
      </c>
      <c r="J6" s="185" t="s">
        <v>56</v>
      </c>
      <c r="K6" s="185" t="s">
        <v>55</v>
      </c>
      <c r="L6" s="185">
        <v>7</v>
      </c>
      <c r="M6" s="185">
        <v>8</v>
      </c>
      <c r="N6" s="2">
        <v>9</v>
      </c>
      <c r="O6" s="2">
        <v>10</v>
      </c>
      <c r="P6" s="2">
        <v>11</v>
      </c>
    </row>
    <row r="7" spans="1:16" ht="25.5" customHeight="1">
      <c r="A7" s="16"/>
      <c r="B7" s="186"/>
      <c r="C7" s="399" t="s">
        <v>27</v>
      </c>
      <c r="D7" s="400"/>
      <c r="E7" s="400"/>
      <c r="F7" s="187">
        <v>4870.902</v>
      </c>
      <c r="G7" s="187">
        <v>0</v>
      </c>
      <c r="H7" s="187">
        <f>F7+G7</f>
        <v>4870.902</v>
      </c>
      <c r="I7" s="187">
        <v>6193.855</v>
      </c>
      <c r="J7" s="187"/>
      <c r="K7" s="187"/>
      <c r="L7" s="187">
        <v>0</v>
      </c>
      <c r="M7" s="187">
        <f>I7+L7</f>
        <v>6193.855</v>
      </c>
      <c r="N7" s="131">
        <f>(M7-H7)*100/H7</f>
        <v>27.16032882615991</v>
      </c>
      <c r="O7" s="187">
        <v>0</v>
      </c>
      <c r="P7" s="232">
        <f>N7+O7</f>
        <v>27.16032882615991</v>
      </c>
    </row>
    <row r="8" spans="1:16" ht="33.75" customHeight="1">
      <c r="A8" s="16"/>
      <c r="B8" s="406" t="s">
        <v>164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8"/>
    </row>
    <row r="9" spans="1:10" ht="7.5" customHeight="1">
      <c r="A9" s="16"/>
      <c r="B9" s="16"/>
      <c r="C9" s="401"/>
      <c r="D9" s="401"/>
      <c r="E9" s="401"/>
      <c r="F9" s="402"/>
      <c r="G9" s="402"/>
      <c r="H9" s="402"/>
      <c r="I9" s="16"/>
      <c r="J9" s="16"/>
    </row>
    <row r="10" spans="2:10" ht="12.75">
      <c r="B10" s="16"/>
      <c r="C10" s="16"/>
      <c r="D10" s="16"/>
      <c r="E10" s="16"/>
      <c r="F10" s="398"/>
      <c r="G10" s="398"/>
      <c r="H10" s="398"/>
      <c r="I10" s="16"/>
      <c r="J10" s="16"/>
    </row>
    <row r="11" spans="2:16" ht="12.75">
      <c r="B11" s="335" t="s">
        <v>122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16" ht="13.5" customHeight="1">
      <c r="B12" s="28" t="s">
        <v>54</v>
      </c>
      <c r="C12" s="323" t="s">
        <v>53</v>
      </c>
      <c r="D12" s="324"/>
      <c r="E12" s="325"/>
      <c r="F12" s="29"/>
      <c r="G12" s="30"/>
      <c r="H12" s="31" t="s">
        <v>49</v>
      </c>
      <c r="I12" s="32"/>
      <c r="J12" s="32"/>
      <c r="K12" s="32"/>
      <c r="L12" s="32"/>
      <c r="M12" s="32"/>
      <c r="N12" s="33"/>
      <c r="O12" s="33"/>
      <c r="P12" s="112"/>
    </row>
    <row r="13" spans="2:16" ht="28.5" customHeight="1">
      <c r="B13" s="34" t="s">
        <v>49</v>
      </c>
      <c r="C13" s="332" t="s">
        <v>123</v>
      </c>
      <c r="D13" s="333"/>
      <c r="E13" s="334"/>
      <c r="F13" s="183">
        <v>3397.27</v>
      </c>
      <c r="G13" s="35">
        <v>0</v>
      </c>
      <c r="H13" s="36">
        <f>SUM(F13:G13)</f>
        <v>3397.27</v>
      </c>
      <c r="I13" s="35">
        <v>3780.19</v>
      </c>
      <c r="J13" s="37"/>
      <c r="K13" s="37"/>
      <c r="L13" s="37">
        <v>0</v>
      </c>
      <c r="M13" s="38">
        <f>SUM(I13:L13)</f>
        <v>3780.19</v>
      </c>
      <c r="N13" s="131">
        <f>(M13-H13)*100/H13</f>
        <v>11.271403214934347</v>
      </c>
      <c r="O13" s="227">
        <v>0</v>
      </c>
      <c r="P13" s="228">
        <f>SUM(N13:O13)</f>
        <v>11.271403214934347</v>
      </c>
    </row>
    <row r="14" spans="2:16" ht="30" customHeight="1">
      <c r="B14" s="285" t="s">
        <v>169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</row>
    <row r="15" spans="2:16" ht="12.75">
      <c r="B15" s="41" t="s">
        <v>52</v>
      </c>
      <c r="C15" s="312" t="s">
        <v>51</v>
      </c>
      <c r="D15" s="313"/>
      <c r="E15" s="313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5"/>
    </row>
    <row r="16" spans="2:16" ht="23.25" customHeight="1">
      <c r="B16" s="41"/>
      <c r="C16" s="348" t="s">
        <v>175</v>
      </c>
      <c r="D16" s="348"/>
      <c r="E16" s="348"/>
      <c r="F16" s="42">
        <v>14</v>
      </c>
      <c r="G16" s="43">
        <v>0</v>
      </c>
      <c r="H16" s="42">
        <f>F16</f>
        <v>14</v>
      </c>
      <c r="I16" s="42">
        <v>15</v>
      </c>
      <c r="J16" s="44"/>
      <c r="K16" s="44"/>
      <c r="L16" s="45">
        <v>0</v>
      </c>
      <c r="M16" s="233">
        <f>I16</f>
        <v>15</v>
      </c>
      <c r="N16" s="130">
        <f>(M16-H16)*100/H16</f>
        <v>7.142857142857143</v>
      </c>
      <c r="O16" s="47">
        <f>SUM(L16-G16)</f>
        <v>0</v>
      </c>
      <c r="P16" s="229">
        <f>SUM(N16:O16)</f>
        <v>7.142857142857143</v>
      </c>
    </row>
    <row r="17" spans="2:16" ht="27.75" customHeight="1">
      <c r="B17" s="41"/>
      <c r="C17" s="329" t="s">
        <v>176</v>
      </c>
      <c r="D17" s="330"/>
      <c r="E17" s="331"/>
      <c r="F17" s="42">
        <v>13</v>
      </c>
      <c r="G17" s="43">
        <v>0</v>
      </c>
      <c r="H17" s="42">
        <f>F17</f>
        <v>13</v>
      </c>
      <c r="I17" s="42">
        <v>13</v>
      </c>
      <c r="J17" s="44"/>
      <c r="K17" s="44"/>
      <c r="L17" s="45">
        <v>0</v>
      </c>
      <c r="M17" s="233">
        <f>I17</f>
        <v>13</v>
      </c>
      <c r="N17" s="130">
        <f>(M17-H17)*100/H17</f>
        <v>0</v>
      </c>
      <c r="O17" s="47">
        <f>SUM(L17-G17)</f>
        <v>0</v>
      </c>
      <c r="P17" s="229">
        <f>SUM(N17:O17)</f>
        <v>0</v>
      </c>
    </row>
    <row r="18" spans="2:16" ht="33.75" customHeight="1">
      <c r="B18" s="41"/>
      <c r="C18" s="282" t="s">
        <v>159</v>
      </c>
      <c r="D18" s="283"/>
      <c r="E18" s="284"/>
      <c r="F18" s="42">
        <v>100</v>
      </c>
      <c r="G18" s="43">
        <v>0</v>
      </c>
      <c r="H18" s="42">
        <f>F18</f>
        <v>100</v>
      </c>
      <c r="I18" s="42">
        <v>100</v>
      </c>
      <c r="J18" s="44"/>
      <c r="K18" s="44"/>
      <c r="L18" s="45">
        <v>0</v>
      </c>
      <c r="M18" s="233">
        <f>I18</f>
        <v>100</v>
      </c>
      <c r="N18" s="130">
        <f>(M18-H18)*100/H18</f>
        <v>0</v>
      </c>
      <c r="O18" s="47">
        <f>SUM(L18-G18)</f>
        <v>0</v>
      </c>
      <c r="P18" s="229">
        <f>SUM(N18:O18)</f>
        <v>0</v>
      </c>
    </row>
    <row r="19" spans="2:16" ht="33.75" customHeight="1">
      <c r="B19" s="41"/>
      <c r="C19" s="282" t="s">
        <v>177</v>
      </c>
      <c r="D19" s="283"/>
      <c r="E19" s="284"/>
      <c r="F19" s="42">
        <v>7</v>
      </c>
      <c r="G19" s="43" t="s">
        <v>167</v>
      </c>
      <c r="H19" s="42">
        <f>F19</f>
        <v>7</v>
      </c>
      <c r="I19" s="42">
        <v>7</v>
      </c>
      <c r="J19" s="44"/>
      <c r="K19" s="44"/>
      <c r="L19" s="45">
        <v>0</v>
      </c>
      <c r="M19" s="233">
        <f>I19</f>
        <v>7</v>
      </c>
      <c r="N19" s="130">
        <f>(M19-H19)*100/H19</f>
        <v>0</v>
      </c>
      <c r="O19" s="47">
        <v>0</v>
      </c>
      <c r="P19" s="229">
        <f>O19-J19</f>
        <v>0</v>
      </c>
    </row>
    <row r="20" spans="2:16" ht="36" customHeight="1">
      <c r="B20" s="41"/>
      <c r="C20" s="282" t="s">
        <v>178</v>
      </c>
      <c r="D20" s="283"/>
      <c r="E20" s="284"/>
      <c r="F20" s="42">
        <v>30</v>
      </c>
      <c r="G20" s="43">
        <v>0</v>
      </c>
      <c r="H20" s="42">
        <f>F20</f>
        <v>30</v>
      </c>
      <c r="I20" s="42">
        <v>31</v>
      </c>
      <c r="J20" s="44"/>
      <c r="K20" s="44"/>
      <c r="L20" s="45">
        <v>0</v>
      </c>
      <c r="M20" s="233">
        <f>I20</f>
        <v>31</v>
      </c>
      <c r="N20" s="130">
        <f>(M20-H20)*100/H20</f>
        <v>3.3333333333333335</v>
      </c>
      <c r="O20" s="47">
        <f>SUM(L20-G20)</f>
        <v>0</v>
      </c>
      <c r="P20" s="229">
        <f>SUM(N20:O20)</f>
        <v>3.3333333333333335</v>
      </c>
    </row>
    <row r="21" spans="2:16" ht="23.25" customHeight="1">
      <c r="B21" s="285" t="s">
        <v>170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7"/>
    </row>
    <row r="22" spans="2:16" ht="12.75">
      <c r="B22" s="40">
        <v>3</v>
      </c>
      <c r="C22" s="277" t="s">
        <v>50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</row>
    <row r="23" spans="2:16" ht="21" customHeight="1">
      <c r="B23" s="48"/>
      <c r="C23" s="348" t="s">
        <v>179</v>
      </c>
      <c r="D23" s="348"/>
      <c r="E23" s="348"/>
      <c r="F23" s="131">
        <v>3075</v>
      </c>
      <c r="G23" s="13">
        <v>0</v>
      </c>
      <c r="H23" s="150">
        <f>SUM(F23:G23)</f>
        <v>3075</v>
      </c>
      <c r="I23" s="150">
        <v>3162.53</v>
      </c>
      <c r="J23" s="49"/>
      <c r="K23" s="49"/>
      <c r="L23" s="49">
        <v>0</v>
      </c>
      <c r="M23" s="230">
        <f>SUM(I23:L23)</f>
        <v>3162.53</v>
      </c>
      <c r="N23" s="130">
        <f>(M23-H23)*100/H23</f>
        <v>2.846504065040657</v>
      </c>
      <c r="O23" s="131">
        <f>SUM(L23-G23)</f>
        <v>0</v>
      </c>
      <c r="P23" s="130">
        <f>SUM(N23:O23)</f>
        <v>2.846504065040657</v>
      </c>
    </row>
    <row r="24" spans="2:16" ht="18.75" customHeight="1">
      <c r="B24" s="48"/>
      <c r="C24" s="329" t="s">
        <v>180</v>
      </c>
      <c r="D24" s="330"/>
      <c r="E24" s="331"/>
      <c r="F24" s="130">
        <v>2246</v>
      </c>
      <c r="G24" s="50">
        <v>0</v>
      </c>
      <c r="H24" s="151">
        <f>SUM(F24:G24)</f>
        <v>2246</v>
      </c>
      <c r="I24" s="151">
        <v>2348.02</v>
      </c>
      <c r="J24" s="51"/>
      <c r="K24" s="51"/>
      <c r="L24" s="51">
        <v>0</v>
      </c>
      <c r="M24" s="231">
        <f>SUM(I24:L24)</f>
        <v>2348.02</v>
      </c>
      <c r="N24" s="130">
        <f>(M24-H24)*100/H24</f>
        <v>4.542297417631344</v>
      </c>
      <c r="O24" s="130">
        <f>SUM(L24-G24)</f>
        <v>0</v>
      </c>
      <c r="P24" s="130">
        <f>SUM(N24:O24)</f>
        <v>4.542297417631344</v>
      </c>
    </row>
    <row r="25" spans="2:16" ht="21.75" customHeight="1">
      <c r="B25" s="48"/>
      <c r="C25" s="282" t="s">
        <v>181</v>
      </c>
      <c r="D25" s="283"/>
      <c r="E25" s="284"/>
      <c r="F25" s="130">
        <v>1500</v>
      </c>
      <c r="G25" s="50">
        <v>0</v>
      </c>
      <c r="H25" s="151">
        <f>SUM(F25:G25)</f>
        <v>1500</v>
      </c>
      <c r="I25" s="151">
        <v>1532.98</v>
      </c>
      <c r="J25" s="51"/>
      <c r="K25" s="51"/>
      <c r="L25" s="51">
        <v>0</v>
      </c>
      <c r="M25" s="231">
        <f>SUM(I25:L25)</f>
        <v>1532.98</v>
      </c>
      <c r="N25" s="130">
        <f>(M25-H25)*100/H25</f>
        <v>2.198666666666668</v>
      </c>
      <c r="O25" s="130">
        <f>SUM(L25-G25)</f>
        <v>0</v>
      </c>
      <c r="P25" s="130">
        <f>SUM(N25:O25)</f>
        <v>2.198666666666668</v>
      </c>
    </row>
    <row r="26" spans="2:16" ht="38.25" customHeight="1">
      <c r="B26" s="48"/>
      <c r="C26" s="282" t="s">
        <v>182</v>
      </c>
      <c r="D26" s="283"/>
      <c r="E26" s="284"/>
      <c r="F26" s="130">
        <v>1845</v>
      </c>
      <c r="G26" s="50">
        <v>0</v>
      </c>
      <c r="H26" s="151">
        <f>SUM(F26:G26)</f>
        <v>1845</v>
      </c>
      <c r="I26" s="151">
        <v>1935.41</v>
      </c>
      <c r="J26" s="51"/>
      <c r="K26" s="51"/>
      <c r="L26" s="51">
        <v>0</v>
      </c>
      <c r="M26" s="231">
        <f>SUM(I26:L26)</f>
        <v>1935.41</v>
      </c>
      <c r="N26" s="130">
        <f>(M26-H26)*100/H26</f>
        <v>4.900271002710031</v>
      </c>
      <c r="O26" s="130">
        <f>SUM(L26-G26)</f>
        <v>0</v>
      </c>
      <c r="P26" s="130">
        <f>SUM(N26:O26)</f>
        <v>4.900271002710031</v>
      </c>
    </row>
    <row r="27" spans="2:16" ht="32.25" customHeight="1">
      <c r="B27" s="48"/>
      <c r="C27" s="282" t="s">
        <v>183</v>
      </c>
      <c r="D27" s="283"/>
      <c r="E27" s="284"/>
      <c r="F27" s="130">
        <v>2091</v>
      </c>
      <c r="G27" s="50">
        <v>0</v>
      </c>
      <c r="H27" s="151">
        <f>SUM(F27:G27)</f>
        <v>2091</v>
      </c>
      <c r="I27" s="151">
        <v>2264.77</v>
      </c>
      <c r="J27" s="51"/>
      <c r="K27" s="51"/>
      <c r="L27" s="51">
        <v>0</v>
      </c>
      <c r="M27" s="231">
        <f>SUM(I27:L27)</f>
        <v>2264.77</v>
      </c>
      <c r="N27" s="130">
        <f>(M27-H27)*100/H27</f>
        <v>8.31037780966045</v>
      </c>
      <c r="O27" s="130">
        <f>SUM(L27-G27)</f>
        <v>0</v>
      </c>
      <c r="P27" s="130">
        <f>SUM(N27:O27)</f>
        <v>8.31037780966045</v>
      </c>
    </row>
    <row r="28" spans="2:16" ht="24.75" customHeight="1">
      <c r="B28" s="352" t="s">
        <v>202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4"/>
    </row>
    <row r="29" spans="2:16" ht="12.75">
      <c r="B29" s="335" t="s">
        <v>143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7"/>
    </row>
    <row r="30" spans="2:16" ht="12.75">
      <c r="B30" s="28" t="s">
        <v>54</v>
      </c>
      <c r="C30" s="323" t="s">
        <v>53</v>
      </c>
      <c r="D30" s="324"/>
      <c r="E30" s="325"/>
      <c r="F30" s="29"/>
      <c r="G30" s="30"/>
      <c r="H30" s="31" t="s">
        <v>49</v>
      </c>
      <c r="I30" s="32"/>
      <c r="J30" s="32"/>
      <c r="K30" s="32"/>
      <c r="L30" s="32"/>
      <c r="M30" s="32"/>
      <c r="N30" s="33"/>
      <c r="O30" s="33"/>
      <c r="P30" s="112"/>
    </row>
    <row r="31" spans="2:16" ht="20.25" customHeight="1">
      <c r="B31" s="34" t="s">
        <v>49</v>
      </c>
      <c r="C31" s="332" t="s">
        <v>144</v>
      </c>
      <c r="D31" s="333"/>
      <c r="E31" s="334"/>
      <c r="F31" s="183">
        <v>786.69</v>
      </c>
      <c r="G31" s="35">
        <v>0</v>
      </c>
      <c r="H31" s="36">
        <f>SUM(F31:G31)</f>
        <v>786.69</v>
      </c>
      <c r="I31" s="35">
        <v>915.085</v>
      </c>
      <c r="J31" s="37"/>
      <c r="K31" s="37"/>
      <c r="L31" s="37">
        <v>0</v>
      </c>
      <c r="M31" s="38">
        <f>SUM(I31:L31)</f>
        <v>915.085</v>
      </c>
      <c r="N31" s="130">
        <f>(M31-H31)*100/H31</f>
        <v>16.32091421017173</v>
      </c>
      <c r="O31" s="153">
        <v>0</v>
      </c>
      <c r="P31" s="132">
        <f>SUM(N31:O31)</f>
        <v>16.32091421017173</v>
      </c>
    </row>
    <row r="32" spans="2:16" ht="20.25" customHeight="1">
      <c r="B32" s="285" t="s">
        <v>169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/>
    </row>
    <row r="33" spans="2:16" ht="12.75">
      <c r="B33" s="41" t="s">
        <v>52</v>
      </c>
      <c r="C33" s="312" t="s">
        <v>51</v>
      </c>
      <c r="D33" s="313"/>
      <c r="E33" s="313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5"/>
    </row>
    <row r="34" spans="2:16" ht="22.5" customHeight="1">
      <c r="B34" s="34" t="s">
        <v>49</v>
      </c>
      <c r="C34" s="282" t="s">
        <v>145</v>
      </c>
      <c r="D34" s="283"/>
      <c r="E34" s="284"/>
      <c r="F34" s="42">
        <v>44</v>
      </c>
      <c r="G34" s="43">
        <v>0</v>
      </c>
      <c r="H34" s="42">
        <f>F34</f>
        <v>44</v>
      </c>
      <c r="I34" s="47">
        <v>49</v>
      </c>
      <c r="J34" s="101"/>
      <c r="K34" s="101"/>
      <c r="L34" s="102">
        <v>0</v>
      </c>
      <c r="M34" s="103">
        <f>I34</f>
        <v>49</v>
      </c>
      <c r="N34" s="130">
        <f>(M34-H34)*100/H34</f>
        <v>11.363636363636363</v>
      </c>
      <c r="O34" s="42">
        <f>SUM(L34-G34)</f>
        <v>0</v>
      </c>
      <c r="P34" s="130">
        <f>SUM(N34:O34)</f>
        <v>11.363636363636363</v>
      </c>
    </row>
    <row r="35" spans="2:16" ht="22.5" customHeight="1">
      <c r="B35" s="285" t="s">
        <v>170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7"/>
    </row>
    <row r="36" spans="2:16" ht="12.75">
      <c r="B36" s="40">
        <v>3</v>
      </c>
      <c r="C36" s="277" t="s">
        <v>50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  <row r="37" spans="2:16" ht="12.75">
      <c r="B37" s="48"/>
      <c r="C37" s="316" t="s">
        <v>146</v>
      </c>
      <c r="D37" s="317"/>
      <c r="E37" s="318"/>
      <c r="F37" s="131">
        <v>1490</v>
      </c>
      <c r="G37" s="13">
        <v>0</v>
      </c>
      <c r="H37" s="150">
        <f>SUM(F37:G37)</f>
        <v>1490</v>
      </c>
      <c r="I37" s="150">
        <v>1556.27</v>
      </c>
      <c r="J37" s="154"/>
      <c r="K37" s="154"/>
      <c r="L37" s="154">
        <v>0</v>
      </c>
      <c r="M37" s="155">
        <f>SUM(I37:L37)</f>
        <v>1556.27</v>
      </c>
      <c r="N37" s="130">
        <f>(M37-H37)*100/H37</f>
        <v>4.447651006711408</v>
      </c>
      <c r="O37" s="150">
        <f>SUM(L37-G37)</f>
        <v>0</v>
      </c>
      <c r="P37" s="156">
        <f>SUM(N37:O37)</f>
        <v>4.447651006711408</v>
      </c>
    </row>
    <row r="38" spans="2:16" ht="27" customHeight="1">
      <c r="B38" s="352" t="s">
        <v>202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4"/>
    </row>
    <row r="39" spans="2:16" ht="12.75">
      <c r="B39" s="335" t="s">
        <v>147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7"/>
    </row>
    <row r="40" spans="2:16" ht="12.75">
      <c r="B40" s="97" t="s">
        <v>54</v>
      </c>
      <c r="C40" s="359" t="s">
        <v>53</v>
      </c>
      <c r="D40" s="360"/>
      <c r="E40" s="361"/>
      <c r="F40" s="29"/>
      <c r="G40" s="30"/>
      <c r="H40" s="70" t="s">
        <v>49</v>
      </c>
      <c r="I40" s="98"/>
      <c r="J40" s="98"/>
      <c r="K40" s="98"/>
      <c r="L40" s="98"/>
      <c r="M40" s="98"/>
      <c r="N40" s="12"/>
      <c r="O40" s="12"/>
      <c r="P40" s="124"/>
    </row>
    <row r="41" spans="2:16" ht="27.75" customHeight="1">
      <c r="B41" s="54" t="s">
        <v>49</v>
      </c>
      <c r="C41" s="348" t="s">
        <v>148</v>
      </c>
      <c r="D41" s="348"/>
      <c r="E41" s="348"/>
      <c r="F41" s="99">
        <v>656.29</v>
      </c>
      <c r="G41" s="50">
        <v>0</v>
      </c>
      <c r="H41" s="99">
        <f>SUM(F41:G41)</f>
        <v>656.29</v>
      </c>
      <c r="I41" s="99">
        <v>727.877</v>
      </c>
      <c r="J41" s="65"/>
      <c r="K41" s="65"/>
      <c r="L41" s="65">
        <v>0</v>
      </c>
      <c r="M41" s="99">
        <f>SUM(I41:L41)</f>
        <v>727.877</v>
      </c>
      <c r="N41" s="130">
        <f>(M41-H41)*100/H41</f>
        <v>10.90783037986256</v>
      </c>
      <c r="O41" s="132">
        <v>0</v>
      </c>
      <c r="P41" s="135">
        <f>SUM(N41:O41)</f>
        <v>10.90783037986256</v>
      </c>
    </row>
    <row r="42" spans="2:16" ht="26.25" customHeight="1">
      <c r="B42" s="285" t="s">
        <v>171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7"/>
    </row>
    <row r="43" spans="2:16" ht="12.75">
      <c r="B43" s="100" t="s">
        <v>52</v>
      </c>
      <c r="C43" s="362" t="s">
        <v>51</v>
      </c>
      <c r="D43" s="363"/>
      <c r="E43" s="363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5"/>
    </row>
    <row r="44" spans="2:16" ht="12.75">
      <c r="B44" s="34" t="s">
        <v>49</v>
      </c>
      <c r="C44" s="366" t="s">
        <v>149</v>
      </c>
      <c r="D44" s="367"/>
      <c r="E44" s="368"/>
      <c r="F44" s="43" t="s">
        <v>166</v>
      </c>
      <c r="G44" s="43">
        <v>0</v>
      </c>
      <c r="H44" s="42">
        <f>F44+G44</f>
        <v>32</v>
      </c>
      <c r="I44" s="47">
        <v>32</v>
      </c>
      <c r="J44" s="101"/>
      <c r="K44" s="101"/>
      <c r="L44" s="102">
        <v>0</v>
      </c>
      <c r="M44" s="103">
        <f>I44</f>
        <v>32</v>
      </c>
      <c r="N44" s="47">
        <f>SUM(I44-F44)</f>
        <v>0</v>
      </c>
      <c r="O44" s="47">
        <f>SUM(L44-G44)</f>
        <v>0</v>
      </c>
      <c r="P44" s="114">
        <f>SUM(N44:O44)</f>
        <v>0</v>
      </c>
    </row>
    <row r="45" spans="2:16" ht="18.75" customHeight="1">
      <c r="B45" s="285" t="s">
        <v>203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7"/>
    </row>
    <row r="46" spans="2:16" ht="12.75">
      <c r="B46" s="40">
        <v>3</v>
      </c>
      <c r="C46" s="277" t="s">
        <v>50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</row>
    <row r="47" spans="2:16" ht="12.75">
      <c r="B47" s="48"/>
      <c r="C47" s="369" t="s">
        <v>146</v>
      </c>
      <c r="D47" s="370"/>
      <c r="E47" s="370"/>
      <c r="F47" s="131">
        <v>1708</v>
      </c>
      <c r="G47" s="13">
        <v>0</v>
      </c>
      <c r="H47" s="150">
        <f>SUM(F47:G47)</f>
        <v>1708</v>
      </c>
      <c r="I47" s="150">
        <v>1895.51</v>
      </c>
      <c r="J47" s="49"/>
      <c r="K47" s="49"/>
      <c r="L47" s="49">
        <v>0</v>
      </c>
      <c r="M47" s="152">
        <f>SUM(I47:L47)</f>
        <v>1895.51</v>
      </c>
      <c r="N47" s="131">
        <f>M47-H47</f>
        <v>187.51</v>
      </c>
      <c r="O47" s="131">
        <f>SUM(L47-G47)</f>
        <v>0</v>
      </c>
      <c r="P47" s="133">
        <f>SUM(N47:O47)</f>
        <v>187.51</v>
      </c>
    </row>
    <row r="48" spans="2:16" ht="28.5" customHeight="1">
      <c r="B48" s="352" t="s">
        <v>204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4"/>
    </row>
    <row r="49" spans="2:16" ht="12.75">
      <c r="B49" s="53">
        <v>4</v>
      </c>
      <c r="C49" s="371" t="s">
        <v>115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</row>
    <row r="50" spans="2:16" ht="12.75">
      <c r="B50" s="54"/>
      <c r="C50" s="373" t="s">
        <v>150</v>
      </c>
      <c r="D50" s="374"/>
      <c r="E50" s="374"/>
      <c r="F50" s="42">
        <v>100</v>
      </c>
      <c r="G50" s="42">
        <v>0</v>
      </c>
      <c r="H50" s="42">
        <f>SUM(F50:G50)</f>
        <v>100</v>
      </c>
      <c r="I50" s="42">
        <v>100</v>
      </c>
      <c r="J50" s="51"/>
      <c r="K50" s="51"/>
      <c r="L50" s="51">
        <v>0</v>
      </c>
      <c r="M50" s="42">
        <f>SUM(I50:L50)</f>
        <v>100</v>
      </c>
      <c r="N50" s="42">
        <f>SUM(I50-F50)</f>
        <v>0</v>
      </c>
      <c r="O50" s="42">
        <f>SUM(L50-G50)</f>
        <v>0</v>
      </c>
      <c r="P50" s="115">
        <f>SUM(N50:O50)</f>
        <v>0</v>
      </c>
    </row>
    <row r="51" spans="2:16" ht="12.75">
      <c r="B51" s="352" t="s">
        <v>172</v>
      </c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6"/>
    </row>
    <row r="52" spans="2:16" ht="12.75">
      <c r="B52" s="335" t="s">
        <v>151</v>
      </c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7"/>
    </row>
    <row r="53" spans="2:16" ht="12.75">
      <c r="B53" s="105" t="s">
        <v>54</v>
      </c>
      <c r="C53" s="359" t="s">
        <v>53</v>
      </c>
      <c r="D53" s="360"/>
      <c r="E53" s="361"/>
      <c r="F53" s="29"/>
      <c r="G53" s="30"/>
      <c r="H53" s="70" t="s">
        <v>49</v>
      </c>
      <c r="I53" s="98"/>
      <c r="J53" s="98"/>
      <c r="K53" s="98"/>
      <c r="L53" s="98"/>
      <c r="M53" s="98"/>
      <c r="N53" s="12"/>
      <c r="O53" s="12"/>
      <c r="P53" s="124"/>
    </row>
    <row r="54" spans="2:16" ht="33.75" customHeight="1">
      <c r="B54" s="54" t="s">
        <v>49</v>
      </c>
      <c r="C54" s="348" t="s">
        <v>152</v>
      </c>
      <c r="D54" s="348"/>
      <c r="E54" s="348"/>
      <c r="F54" s="99">
        <v>25.25</v>
      </c>
      <c r="G54" s="50">
        <v>0</v>
      </c>
      <c r="H54" s="99">
        <f>SUM(F54:G54)</f>
        <v>25.25</v>
      </c>
      <c r="I54" s="99">
        <v>117.454</v>
      </c>
      <c r="J54" s="65"/>
      <c r="K54" s="65"/>
      <c r="L54" s="65">
        <v>0</v>
      </c>
      <c r="M54" s="99">
        <f>SUM(I54:L54)</f>
        <v>117.454</v>
      </c>
      <c r="N54" s="130">
        <f>(M54-H54)*100/H54</f>
        <v>365.1643564356435</v>
      </c>
      <c r="O54" s="65">
        <v>0</v>
      </c>
      <c r="P54" s="135">
        <f>SUM(N54:O54)</f>
        <v>365.1643564356435</v>
      </c>
    </row>
    <row r="55" spans="2:16" ht="33.75" customHeight="1">
      <c r="B55" s="285" t="s">
        <v>205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7"/>
    </row>
    <row r="56" spans="2:16" ht="12.75">
      <c r="B56" s="41" t="s">
        <v>52</v>
      </c>
      <c r="C56" s="312" t="s">
        <v>51</v>
      </c>
      <c r="D56" s="313"/>
      <c r="E56" s="313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5"/>
    </row>
    <row r="57" spans="2:16" ht="12.75">
      <c r="B57" s="34" t="s">
        <v>49</v>
      </c>
      <c r="C57" s="366" t="s">
        <v>153</v>
      </c>
      <c r="D57" s="367"/>
      <c r="E57" s="368"/>
      <c r="F57" s="43" t="s">
        <v>54</v>
      </c>
      <c r="G57" s="43">
        <v>0</v>
      </c>
      <c r="H57" s="42">
        <f>F57+G57</f>
        <v>1</v>
      </c>
      <c r="I57" s="47">
        <v>8</v>
      </c>
      <c r="J57" s="101"/>
      <c r="K57" s="101"/>
      <c r="L57" s="102">
        <v>0</v>
      </c>
      <c r="M57" s="103">
        <f>I57</f>
        <v>8</v>
      </c>
      <c r="N57" s="47">
        <f>M57-H57</f>
        <v>7</v>
      </c>
      <c r="O57" s="47">
        <f>SUM(L57-G57)</f>
        <v>0</v>
      </c>
      <c r="P57" s="114">
        <f>SUM(N57:O57)</f>
        <v>7</v>
      </c>
    </row>
    <row r="58" spans="2:16" ht="27.75" customHeight="1">
      <c r="B58" s="285" t="s">
        <v>170</v>
      </c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7"/>
    </row>
    <row r="59" spans="2:16" ht="12.75">
      <c r="B59" s="40">
        <v>3</v>
      </c>
      <c r="C59" s="277" t="s">
        <v>50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</row>
    <row r="60" spans="2:16" ht="12.75">
      <c r="B60" s="48"/>
      <c r="C60" s="369" t="s">
        <v>146</v>
      </c>
      <c r="D60" s="370"/>
      <c r="E60" s="370"/>
      <c r="F60" s="131">
        <v>2104</v>
      </c>
      <c r="G60" s="13">
        <v>0</v>
      </c>
      <c r="H60" s="150">
        <f>SUM(F60:G60)</f>
        <v>2104</v>
      </c>
      <c r="I60" s="150">
        <v>1223.48</v>
      </c>
      <c r="J60" s="49"/>
      <c r="K60" s="49"/>
      <c r="L60" s="49">
        <v>0</v>
      </c>
      <c r="M60" s="152">
        <f>SUM(I60:L60)</f>
        <v>1223.48</v>
      </c>
      <c r="N60" s="130">
        <f>(M60-H60)*100/H60</f>
        <v>-41.849809885931556</v>
      </c>
      <c r="O60" s="15">
        <f>SUM(L60-G60)</f>
        <v>0</v>
      </c>
      <c r="P60" s="133">
        <f>SUM(N60:O60)</f>
        <v>-41.849809885931556</v>
      </c>
    </row>
    <row r="61" spans="2:16" ht="31.5" customHeight="1">
      <c r="B61" s="352" t="s">
        <v>206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4"/>
    </row>
    <row r="62" spans="2:16" ht="12.75">
      <c r="B62" s="383" t="s">
        <v>155</v>
      </c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5"/>
    </row>
    <row r="63" spans="2:16" ht="12.75">
      <c r="B63" s="105" t="s">
        <v>54</v>
      </c>
      <c r="C63" s="359" t="s">
        <v>53</v>
      </c>
      <c r="D63" s="360"/>
      <c r="E63" s="361"/>
      <c r="F63" s="29"/>
      <c r="G63" s="30"/>
      <c r="H63" s="70" t="s">
        <v>49</v>
      </c>
      <c r="I63" s="98"/>
      <c r="J63" s="98"/>
      <c r="K63" s="98"/>
      <c r="L63" s="98"/>
      <c r="M63" s="98"/>
      <c r="N63" s="12"/>
      <c r="O63" s="12"/>
      <c r="P63" s="124"/>
    </row>
    <row r="64" spans="2:16" ht="41.25" customHeight="1">
      <c r="B64" s="54" t="s">
        <v>49</v>
      </c>
      <c r="C64" s="348" t="s">
        <v>156</v>
      </c>
      <c r="D64" s="348"/>
      <c r="E64" s="348"/>
      <c r="F64" s="99">
        <v>5.402</v>
      </c>
      <c r="G64" s="50">
        <v>0</v>
      </c>
      <c r="H64" s="99">
        <f>SUM(F64:G64)</f>
        <v>5.402</v>
      </c>
      <c r="I64" s="99">
        <v>7.249</v>
      </c>
      <c r="J64" s="65"/>
      <c r="K64" s="65"/>
      <c r="L64" s="65">
        <v>0</v>
      </c>
      <c r="M64" s="99">
        <f>SUM(I64:L64)</f>
        <v>7.249</v>
      </c>
      <c r="N64" s="130">
        <f>(M64-H64)*100/H64</f>
        <v>34.19104035542391</v>
      </c>
      <c r="O64" s="132">
        <v>0</v>
      </c>
      <c r="P64" s="134">
        <f>SUM(N64:O64)</f>
        <v>34.19104035542391</v>
      </c>
    </row>
    <row r="65" spans="2:16" ht="32.25" customHeight="1">
      <c r="B65" s="285" t="s">
        <v>208</v>
      </c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7"/>
    </row>
    <row r="66" spans="2:16" ht="12.75">
      <c r="B66" s="41" t="s">
        <v>52</v>
      </c>
      <c r="C66" s="312" t="s">
        <v>51</v>
      </c>
      <c r="D66" s="313"/>
      <c r="E66" s="313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5"/>
    </row>
    <row r="67" spans="2:16" ht="36.75" customHeight="1">
      <c r="B67" s="34" t="s">
        <v>49</v>
      </c>
      <c r="C67" s="393" t="s">
        <v>157</v>
      </c>
      <c r="D67" s="394"/>
      <c r="E67" s="395"/>
      <c r="F67" s="136" t="s">
        <v>207</v>
      </c>
      <c r="G67" s="136">
        <v>0</v>
      </c>
      <c r="H67" s="137">
        <f>F67+G67</f>
        <v>14</v>
      </c>
      <c r="I67" s="138">
        <v>19</v>
      </c>
      <c r="J67" s="139"/>
      <c r="K67" s="139"/>
      <c r="L67" s="140">
        <v>0</v>
      </c>
      <c r="M67" s="141">
        <f>I67</f>
        <v>19</v>
      </c>
      <c r="N67" s="130">
        <f>(M67-H67)*100/H67</f>
        <v>35.714285714285715</v>
      </c>
      <c r="O67" s="138">
        <f>SUM(L67-G67)</f>
        <v>0</v>
      </c>
      <c r="P67" s="234">
        <f>SUM(N67:O67)</f>
        <v>35.714285714285715</v>
      </c>
    </row>
    <row r="68" spans="2:16" ht="27" customHeight="1">
      <c r="B68" s="285" t="s">
        <v>170</v>
      </c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7"/>
    </row>
    <row r="69" spans="2:16" ht="12.75">
      <c r="B69" s="40">
        <v>3</v>
      </c>
      <c r="C69" s="389" t="s">
        <v>50</v>
      </c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</row>
    <row r="70" spans="2:16" ht="12.75" customHeight="1">
      <c r="B70" s="48"/>
      <c r="C70" s="391" t="s">
        <v>168</v>
      </c>
      <c r="D70" s="392"/>
      <c r="E70" s="392"/>
      <c r="F70" s="130">
        <v>26</v>
      </c>
      <c r="G70" s="130">
        <v>0</v>
      </c>
      <c r="H70" s="130">
        <f>SUM(F70:G70)</f>
        <v>26</v>
      </c>
      <c r="I70" s="130">
        <v>31.79</v>
      </c>
      <c r="J70" s="132"/>
      <c r="K70" s="132"/>
      <c r="L70" s="132">
        <v>0</v>
      </c>
      <c r="M70" s="130">
        <f>SUM(I70:L70)</f>
        <v>31.79</v>
      </c>
      <c r="N70" s="130">
        <f>(M70-H70)*100/H70</f>
        <v>22.269230769230766</v>
      </c>
      <c r="O70" s="130">
        <f>SUM(L70-G70)</f>
        <v>0</v>
      </c>
      <c r="P70" s="130">
        <f>SUM(N70:O70)</f>
        <v>22.269230769230766</v>
      </c>
    </row>
    <row r="71" spans="2:16" ht="24.75" customHeight="1">
      <c r="B71" s="352" t="s">
        <v>209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4"/>
    </row>
    <row r="72" spans="2:16" ht="12.75" customHeight="1">
      <c r="B72" s="335" t="s">
        <v>198</v>
      </c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7"/>
    </row>
    <row r="73" spans="2:16" ht="12.75">
      <c r="B73" s="105" t="s">
        <v>54</v>
      </c>
      <c r="C73" s="359" t="s">
        <v>53</v>
      </c>
      <c r="D73" s="360"/>
      <c r="E73" s="361"/>
      <c r="F73" s="29"/>
      <c r="G73" s="30"/>
      <c r="H73" s="70" t="s">
        <v>49</v>
      </c>
      <c r="I73" s="98"/>
      <c r="J73" s="98"/>
      <c r="K73" s="98"/>
      <c r="L73" s="98"/>
      <c r="M73" s="98"/>
      <c r="N73" s="12"/>
      <c r="O73" s="12"/>
      <c r="P73" s="124"/>
    </row>
    <row r="74" spans="2:16" ht="24.75" customHeight="1">
      <c r="B74" s="54" t="s">
        <v>49</v>
      </c>
      <c r="C74" s="348" t="s">
        <v>156</v>
      </c>
      <c r="D74" s="348"/>
      <c r="E74" s="348"/>
      <c r="F74" s="99">
        <v>0</v>
      </c>
      <c r="G74" s="50">
        <v>0</v>
      </c>
      <c r="H74" s="99">
        <f>SUM(F74:G74)</f>
        <v>0</v>
      </c>
      <c r="I74" s="99">
        <v>646</v>
      </c>
      <c r="J74" s="65"/>
      <c r="K74" s="65"/>
      <c r="L74" s="65">
        <v>0</v>
      </c>
      <c r="M74" s="99">
        <f>SUM(I74:L74)</f>
        <v>646</v>
      </c>
      <c r="N74" s="99">
        <v>0</v>
      </c>
      <c r="O74" s="132">
        <v>0</v>
      </c>
      <c r="P74" s="99">
        <f>SUM(N74:O74)</f>
        <v>0</v>
      </c>
    </row>
    <row r="75" spans="2:16" ht="12.75">
      <c r="B75" s="41" t="s">
        <v>52</v>
      </c>
      <c r="C75" s="312" t="s">
        <v>51</v>
      </c>
      <c r="D75" s="313"/>
      <c r="E75" s="313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5"/>
    </row>
    <row r="76" spans="2:16" ht="12.75">
      <c r="B76" s="34" t="s">
        <v>49</v>
      </c>
      <c r="C76" s="393" t="s">
        <v>157</v>
      </c>
      <c r="D76" s="394"/>
      <c r="E76" s="395"/>
      <c r="F76" s="136" t="s">
        <v>167</v>
      </c>
      <c r="G76" s="136">
        <v>0</v>
      </c>
      <c r="H76" s="137">
        <f>F76+G76</f>
        <v>0</v>
      </c>
      <c r="I76" s="138">
        <v>47</v>
      </c>
      <c r="J76" s="139"/>
      <c r="K76" s="139"/>
      <c r="L76" s="140">
        <v>0</v>
      </c>
      <c r="M76" s="141">
        <f>I76</f>
        <v>47</v>
      </c>
      <c r="N76" s="138">
        <v>0</v>
      </c>
      <c r="O76" s="138">
        <f>SUM(L76-G76)</f>
        <v>0</v>
      </c>
      <c r="P76" s="138">
        <f>SUM(N76:O76)</f>
        <v>0</v>
      </c>
    </row>
    <row r="77" spans="2:16" ht="12.75">
      <c r="B77" s="40">
        <v>3</v>
      </c>
      <c r="C77" s="389" t="s">
        <v>50</v>
      </c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</row>
    <row r="78" spans="2:16" ht="12.75">
      <c r="B78" s="48"/>
      <c r="C78" s="391" t="s">
        <v>168</v>
      </c>
      <c r="D78" s="392"/>
      <c r="E78" s="392"/>
      <c r="F78" s="130">
        <v>0</v>
      </c>
      <c r="G78" s="130">
        <v>0</v>
      </c>
      <c r="H78" s="130">
        <f>SUM(F78:G78)</f>
        <v>0</v>
      </c>
      <c r="I78" s="130">
        <v>1718.01</v>
      </c>
      <c r="J78" s="132"/>
      <c r="K78" s="132"/>
      <c r="L78" s="132">
        <v>0</v>
      </c>
      <c r="M78" s="130">
        <f>SUM(I78:L78)</f>
        <v>1718.01</v>
      </c>
      <c r="N78" s="130">
        <v>0</v>
      </c>
      <c r="O78" s="130">
        <f>SUM(L78-G78)</f>
        <v>0</v>
      </c>
      <c r="P78" s="130">
        <f>SUM(N78:O78)</f>
        <v>0</v>
      </c>
    </row>
    <row r="79" spans="2:16" ht="30.75" customHeight="1">
      <c r="B79" s="352" t="s">
        <v>210</v>
      </c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4"/>
    </row>
  </sheetData>
  <sheetProtection/>
  <mergeCells count="81">
    <mergeCell ref="C76:E76"/>
    <mergeCell ref="C77:P77"/>
    <mergeCell ref="C78:E78"/>
    <mergeCell ref="B35:P35"/>
    <mergeCell ref="C36:P36"/>
    <mergeCell ref="C37:E37"/>
    <mergeCell ref="B38:P38"/>
    <mergeCell ref="B39:P39"/>
    <mergeCell ref="C40:E40"/>
    <mergeCell ref="C41:E41"/>
    <mergeCell ref="B79:P79"/>
    <mergeCell ref="B55:P55"/>
    <mergeCell ref="B58:P58"/>
    <mergeCell ref="B65:P65"/>
    <mergeCell ref="B68:P68"/>
    <mergeCell ref="C73:E73"/>
    <mergeCell ref="C74:E74"/>
    <mergeCell ref="C75:P75"/>
    <mergeCell ref="B62:P62"/>
    <mergeCell ref="C63:E63"/>
    <mergeCell ref="B11:P11"/>
    <mergeCell ref="C12:E12"/>
    <mergeCell ref="C13:E13"/>
    <mergeCell ref="C16:E16"/>
    <mergeCell ref="C15:P15"/>
    <mergeCell ref="B14:P14"/>
    <mergeCell ref="B2:I2"/>
    <mergeCell ref="C4:E4"/>
    <mergeCell ref="F4:H4"/>
    <mergeCell ref="I4:M4"/>
    <mergeCell ref="C6:E6"/>
    <mergeCell ref="B8:P8"/>
    <mergeCell ref="N4:P4"/>
    <mergeCell ref="C5:E5"/>
    <mergeCell ref="F10:H10"/>
    <mergeCell ref="C7:E7"/>
    <mergeCell ref="C9:E9"/>
    <mergeCell ref="F9:H9"/>
    <mergeCell ref="C18:E18"/>
    <mergeCell ref="B21:P21"/>
    <mergeCell ref="C22:P22"/>
    <mergeCell ref="C17:E17"/>
    <mergeCell ref="C20:E20"/>
    <mergeCell ref="C19:E19"/>
    <mergeCell ref="C27:E27"/>
    <mergeCell ref="B28:P28"/>
    <mergeCell ref="C23:E23"/>
    <mergeCell ref="C24:E24"/>
    <mergeCell ref="C25:E25"/>
    <mergeCell ref="C26:E26"/>
    <mergeCell ref="C33:P33"/>
    <mergeCell ref="C34:E34"/>
    <mergeCell ref="B29:P29"/>
    <mergeCell ref="C30:E30"/>
    <mergeCell ref="C31:E31"/>
    <mergeCell ref="B32:P32"/>
    <mergeCell ref="B42:P42"/>
    <mergeCell ref="C43:P43"/>
    <mergeCell ref="C44:E44"/>
    <mergeCell ref="B45:P45"/>
    <mergeCell ref="C46:P46"/>
    <mergeCell ref="C47:E47"/>
    <mergeCell ref="B52:P52"/>
    <mergeCell ref="C53:E53"/>
    <mergeCell ref="B48:P48"/>
    <mergeCell ref="C49:P49"/>
    <mergeCell ref="C50:E50"/>
    <mergeCell ref="B51:P51"/>
    <mergeCell ref="C64:E64"/>
    <mergeCell ref="C66:P66"/>
    <mergeCell ref="C67:E67"/>
    <mergeCell ref="C54:E54"/>
    <mergeCell ref="C60:E60"/>
    <mergeCell ref="B61:P61"/>
    <mergeCell ref="C56:P56"/>
    <mergeCell ref="C57:E57"/>
    <mergeCell ref="C59:P59"/>
    <mergeCell ref="B72:P72"/>
    <mergeCell ref="C69:P69"/>
    <mergeCell ref="C70:E70"/>
    <mergeCell ref="B71:P7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workbookViewId="0" topLeftCell="B7">
      <selection activeCell="B22" sqref="B22:K22"/>
    </sheetView>
  </sheetViews>
  <sheetFormatPr defaultColWidth="9.140625" defaultRowHeight="12.75"/>
  <cols>
    <col min="1" max="1" width="8.8515625" style="19" hidden="1" customWidth="1"/>
    <col min="2" max="2" width="5.8515625" style="19" customWidth="1"/>
    <col min="3" max="4" width="10.7109375" style="19" customWidth="1"/>
    <col min="5" max="5" width="18.8515625" style="19" customWidth="1"/>
    <col min="6" max="6" width="22.8515625" style="19" customWidth="1"/>
    <col min="7" max="7" width="26.8515625" style="19" customWidth="1"/>
    <col min="8" max="8" width="25.00390625" style="19" customWidth="1"/>
    <col min="9" max="9" width="21.7109375" style="19" customWidth="1"/>
    <col min="10" max="10" width="20.8515625" style="19" customWidth="1"/>
    <col min="11" max="11" width="20.57421875" style="19" customWidth="1"/>
    <col min="12" max="16384" width="9.140625" style="19" customWidth="1"/>
  </cols>
  <sheetData>
    <row r="1" spans="1:11" ht="13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>
      <c r="A2" s="16"/>
      <c r="B2" s="297" t="s">
        <v>79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7.25" customHeight="1">
      <c r="A3" s="16"/>
      <c r="K3" s="190" t="s">
        <v>61</v>
      </c>
    </row>
    <row r="4" spans="1:13" ht="25.5" customHeight="1">
      <c r="A4" s="16"/>
      <c r="B4" s="191" t="s">
        <v>71</v>
      </c>
      <c r="C4" s="427" t="s">
        <v>23</v>
      </c>
      <c r="D4" s="427"/>
      <c r="E4" s="427"/>
      <c r="F4" s="192" t="s">
        <v>72</v>
      </c>
      <c r="G4" s="192" t="s">
        <v>73</v>
      </c>
      <c r="H4" s="192" t="s">
        <v>74</v>
      </c>
      <c r="I4" s="192" t="s">
        <v>26</v>
      </c>
      <c r="J4" s="192" t="s">
        <v>75</v>
      </c>
      <c r="K4" s="193" t="s">
        <v>76</v>
      </c>
      <c r="L4" s="23"/>
      <c r="M4" s="23"/>
    </row>
    <row r="5" spans="1:11" ht="25.5" customHeight="1">
      <c r="A5" s="16"/>
      <c r="B5" s="194">
        <v>1</v>
      </c>
      <c r="C5" s="409">
        <v>2</v>
      </c>
      <c r="D5" s="410"/>
      <c r="E5" s="428"/>
      <c r="F5" s="193">
        <v>3</v>
      </c>
      <c r="G5" s="193">
        <v>4</v>
      </c>
      <c r="H5" s="193">
        <v>5</v>
      </c>
      <c r="I5" s="193" t="s">
        <v>77</v>
      </c>
      <c r="J5" s="193">
        <v>7</v>
      </c>
      <c r="K5" s="50" t="s">
        <v>78</v>
      </c>
    </row>
    <row r="6" spans="2:11" ht="13.5" customHeight="1">
      <c r="B6" s="195" t="s">
        <v>54</v>
      </c>
      <c r="C6" s="409" t="s">
        <v>80</v>
      </c>
      <c r="D6" s="410"/>
      <c r="E6" s="410"/>
      <c r="F6" s="94" t="s">
        <v>81</v>
      </c>
      <c r="G6" s="94"/>
      <c r="H6" s="94"/>
      <c r="I6" s="94"/>
      <c r="J6" s="94" t="s">
        <v>81</v>
      </c>
      <c r="K6" s="94" t="s">
        <v>81</v>
      </c>
    </row>
    <row r="7" spans="2:11" ht="13.5" customHeight="1">
      <c r="B7" s="196"/>
      <c r="C7" s="411" t="s">
        <v>82</v>
      </c>
      <c r="D7" s="411"/>
      <c r="E7" s="411"/>
      <c r="F7" s="94" t="s">
        <v>81</v>
      </c>
      <c r="G7" s="197"/>
      <c r="H7" s="197"/>
      <c r="I7" s="197"/>
      <c r="J7" s="94" t="s">
        <v>81</v>
      </c>
      <c r="K7" s="94" t="s">
        <v>81</v>
      </c>
    </row>
    <row r="8" spans="2:11" ht="20.25" customHeight="1">
      <c r="B8" s="196"/>
      <c r="C8" s="411" t="s">
        <v>83</v>
      </c>
      <c r="D8" s="411"/>
      <c r="E8" s="411"/>
      <c r="F8" s="94" t="s">
        <v>81</v>
      </c>
      <c r="G8" s="197"/>
      <c r="H8" s="197"/>
      <c r="I8" s="197"/>
      <c r="J8" s="94" t="s">
        <v>81</v>
      </c>
      <c r="K8" s="94" t="s">
        <v>81</v>
      </c>
    </row>
    <row r="9" spans="2:11" ht="13.5" customHeight="1">
      <c r="B9" s="196"/>
      <c r="C9" s="411" t="s">
        <v>84</v>
      </c>
      <c r="D9" s="411"/>
      <c r="E9" s="411"/>
      <c r="F9" s="94" t="s">
        <v>81</v>
      </c>
      <c r="G9" s="197"/>
      <c r="H9" s="197"/>
      <c r="I9" s="197"/>
      <c r="J9" s="94" t="s">
        <v>81</v>
      </c>
      <c r="K9" s="94" t="s">
        <v>81</v>
      </c>
    </row>
    <row r="10" spans="2:11" ht="13.5" customHeight="1">
      <c r="B10" s="196"/>
      <c r="C10" s="411" t="s">
        <v>85</v>
      </c>
      <c r="D10" s="411"/>
      <c r="E10" s="411"/>
      <c r="F10" s="94" t="s">
        <v>81</v>
      </c>
      <c r="G10" s="197"/>
      <c r="H10" s="197"/>
      <c r="I10" s="197"/>
      <c r="J10" s="94" t="s">
        <v>81</v>
      </c>
      <c r="K10" s="94" t="s">
        <v>81</v>
      </c>
    </row>
    <row r="11" spans="2:11" ht="18.75" customHeight="1">
      <c r="B11" s="412" t="s">
        <v>86</v>
      </c>
      <c r="C11" s="278"/>
      <c r="D11" s="278"/>
      <c r="E11" s="278"/>
      <c r="F11" s="278"/>
      <c r="G11" s="278"/>
      <c r="H11" s="278"/>
      <c r="I11" s="278"/>
      <c r="J11" s="278"/>
      <c r="K11" s="278"/>
    </row>
    <row r="12" spans="1:11" ht="13.5" customHeight="1">
      <c r="A12" s="16"/>
      <c r="B12" s="83">
        <v>2</v>
      </c>
      <c r="C12" s="323" t="s">
        <v>87</v>
      </c>
      <c r="D12" s="324"/>
      <c r="E12" s="324"/>
      <c r="F12" s="94" t="s">
        <v>81</v>
      </c>
      <c r="G12" s="94"/>
      <c r="H12" s="94"/>
      <c r="I12" s="94"/>
      <c r="J12" s="94" t="s">
        <v>81</v>
      </c>
      <c r="K12" s="94" t="s">
        <v>81</v>
      </c>
    </row>
    <row r="13" spans="1:11" ht="13.5" customHeight="1">
      <c r="A13" s="16"/>
      <c r="B13" s="412" t="s">
        <v>88</v>
      </c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3.5" customHeight="1">
      <c r="A14" s="16"/>
      <c r="B14" s="412" t="s">
        <v>89</v>
      </c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ht="13.5" customHeight="1">
      <c r="A15" s="16"/>
      <c r="B15" s="67" t="s">
        <v>43</v>
      </c>
      <c r="C15" s="366" t="s">
        <v>90</v>
      </c>
      <c r="D15" s="367"/>
      <c r="E15" s="367"/>
      <c r="F15" s="198"/>
      <c r="G15" s="198"/>
      <c r="H15" s="198"/>
      <c r="I15" s="198"/>
      <c r="J15" s="198"/>
      <c r="K15" s="198"/>
    </row>
    <row r="16" spans="1:11" ht="13.5" customHeight="1">
      <c r="A16" s="16"/>
      <c r="B16" s="67"/>
      <c r="C16" s="366" t="s">
        <v>91</v>
      </c>
      <c r="D16" s="367"/>
      <c r="E16" s="367"/>
      <c r="F16" s="198"/>
      <c r="G16" s="198"/>
      <c r="H16" s="198"/>
      <c r="I16" s="198"/>
      <c r="J16" s="198"/>
      <c r="K16" s="198"/>
    </row>
    <row r="17" spans="1:11" ht="13.5" customHeight="1">
      <c r="A17" s="16"/>
      <c r="B17" s="412" t="s">
        <v>92</v>
      </c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8" customHeight="1">
      <c r="A18" s="16"/>
      <c r="B18" s="59" t="s">
        <v>49</v>
      </c>
      <c r="C18" s="415" t="s">
        <v>108</v>
      </c>
      <c r="D18" s="415"/>
      <c r="E18" s="366"/>
      <c r="F18" s="158"/>
      <c r="G18" s="158"/>
      <c r="H18" s="158"/>
      <c r="I18" s="158"/>
      <c r="J18" s="158"/>
      <c r="K18" s="158"/>
    </row>
    <row r="19" spans="1:11" ht="13.5" customHeight="1">
      <c r="A19" s="16"/>
      <c r="B19" s="59" t="s">
        <v>49</v>
      </c>
      <c r="C19" s="415" t="s">
        <v>109</v>
      </c>
      <c r="D19" s="415"/>
      <c r="E19" s="366"/>
      <c r="F19" s="158"/>
      <c r="G19" s="158"/>
      <c r="H19" s="158"/>
      <c r="I19" s="158"/>
      <c r="J19" s="158"/>
      <c r="K19" s="158"/>
    </row>
    <row r="20" spans="1:11" ht="13.5" customHeight="1">
      <c r="A20" s="16"/>
      <c r="B20" s="59"/>
      <c r="C20" s="415" t="s">
        <v>94</v>
      </c>
      <c r="D20" s="415"/>
      <c r="E20" s="366"/>
      <c r="F20" s="158"/>
      <c r="G20" s="158"/>
      <c r="H20" s="158"/>
      <c r="I20" s="158"/>
      <c r="J20" s="158"/>
      <c r="K20" s="158"/>
    </row>
    <row r="21" spans="1:11" ht="20.25" customHeight="1">
      <c r="A21" s="16"/>
      <c r="B21" s="59"/>
      <c r="C21" s="413" t="s">
        <v>93</v>
      </c>
      <c r="D21" s="414"/>
      <c r="E21" s="414"/>
      <c r="F21" s="158"/>
      <c r="G21" s="158"/>
      <c r="H21" s="158"/>
      <c r="I21" s="158"/>
      <c r="J21" s="158"/>
      <c r="K21" s="158"/>
    </row>
    <row r="22" spans="1:11" ht="13.5" customHeight="1">
      <c r="A22" s="16"/>
      <c r="B22" s="412" t="s">
        <v>95</v>
      </c>
      <c r="C22" s="278"/>
      <c r="D22" s="278"/>
      <c r="E22" s="278"/>
      <c r="F22" s="278"/>
      <c r="G22" s="278"/>
      <c r="H22" s="278"/>
      <c r="I22" s="278"/>
      <c r="J22" s="278"/>
      <c r="K22" s="278"/>
    </row>
    <row r="23" spans="1:11" ht="18" customHeight="1">
      <c r="A23" s="16"/>
      <c r="B23" s="59" t="s">
        <v>49</v>
      </c>
      <c r="C23" s="415" t="s">
        <v>108</v>
      </c>
      <c r="D23" s="415"/>
      <c r="E23" s="366"/>
      <c r="F23" s="158"/>
      <c r="G23" s="158"/>
      <c r="H23" s="158"/>
      <c r="I23" s="158"/>
      <c r="J23" s="158"/>
      <c r="K23" s="158"/>
    </row>
    <row r="24" spans="1:11" ht="20.25" customHeight="1">
      <c r="A24" s="16"/>
      <c r="B24" s="59" t="s">
        <v>49</v>
      </c>
      <c r="C24" s="415" t="s">
        <v>109</v>
      </c>
      <c r="D24" s="415"/>
      <c r="E24" s="366"/>
      <c r="F24" s="158"/>
      <c r="G24" s="158"/>
      <c r="H24" s="158"/>
      <c r="I24" s="158"/>
      <c r="J24" s="158"/>
      <c r="K24" s="158"/>
    </row>
    <row r="25" spans="1:11" ht="13.5" customHeight="1">
      <c r="A25" s="16"/>
      <c r="B25" s="59" t="s">
        <v>49</v>
      </c>
      <c r="C25" s="420" t="s">
        <v>94</v>
      </c>
      <c r="D25" s="420"/>
      <c r="E25" s="393"/>
      <c r="F25" s="158"/>
      <c r="G25" s="158"/>
      <c r="H25" s="158"/>
      <c r="I25" s="158"/>
      <c r="J25" s="158"/>
      <c r="K25" s="158"/>
    </row>
    <row r="26" spans="1:11" ht="13.5" customHeight="1">
      <c r="A26" s="16"/>
      <c r="B26" s="76" t="s">
        <v>42</v>
      </c>
      <c r="C26" s="429" t="s">
        <v>96</v>
      </c>
      <c r="D26" s="430"/>
      <c r="E26" s="431"/>
      <c r="F26" s="94" t="s">
        <v>81</v>
      </c>
      <c r="G26" s="94"/>
      <c r="H26" s="94"/>
      <c r="I26" s="94"/>
      <c r="J26" s="94" t="s">
        <v>81</v>
      </c>
      <c r="K26" s="94" t="s">
        <v>81</v>
      </c>
    </row>
    <row r="27" spans="2:11" ht="12.75">
      <c r="B27" s="20"/>
      <c r="C27" s="199"/>
      <c r="D27" s="20"/>
      <c r="E27" s="20"/>
      <c r="F27" s="20"/>
      <c r="G27" s="20"/>
      <c r="H27" s="20"/>
      <c r="I27" s="20"/>
      <c r="J27" s="20"/>
      <c r="K27" s="20"/>
    </row>
    <row r="28" spans="2:11" ht="12.75">
      <c r="B28" s="56" t="s">
        <v>97</v>
      </c>
      <c r="C28" s="56" t="s">
        <v>98</v>
      </c>
      <c r="D28" s="56"/>
      <c r="E28" s="56"/>
      <c r="F28" s="56"/>
      <c r="G28" s="20"/>
      <c r="H28" s="20"/>
      <c r="I28" s="20"/>
      <c r="J28" s="20"/>
      <c r="K28" s="20"/>
    </row>
    <row r="29" spans="2:11" ht="12.75">
      <c r="B29" s="56"/>
      <c r="C29" s="200" t="s">
        <v>116</v>
      </c>
      <c r="D29" s="56"/>
      <c r="E29" s="56"/>
      <c r="F29" s="56"/>
      <c r="G29" s="20"/>
      <c r="H29" s="20"/>
      <c r="I29" s="20"/>
      <c r="J29" s="20"/>
      <c r="K29" s="20"/>
    </row>
    <row r="30" spans="3:4" ht="12.75">
      <c r="C30" s="201"/>
      <c r="D30" s="56"/>
    </row>
    <row r="31" spans="2:11" ht="27.75" customHeight="1">
      <c r="B31" s="56" t="s">
        <v>99</v>
      </c>
      <c r="C31" s="202" t="s">
        <v>100</v>
      </c>
      <c r="D31" s="203"/>
      <c r="E31" s="203"/>
      <c r="F31" s="434" t="s">
        <v>212</v>
      </c>
      <c r="G31" s="434"/>
      <c r="H31" s="434"/>
      <c r="I31" s="434"/>
      <c r="J31" s="434"/>
      <c r="K31" s="434"/>
    </row>
    <row r="32" spans="1:11" s="205" customFormat="1" ht="10.5" customHeight="1">
      <c r="A32" s="204"/>
      <c r="C32" s="435"/>
      <c r="D32" s="435"/>
      <c r="E32" s="435"/>
      <c r="F32" s="435"/>
      <c r="G32" s="435"/>
      <c r="H32" s="435"/>
      <c r="I32" s="435"/>
      <c r="J32" s="435"/>
      <c r="K32" s="435"/>
    </row>
    <row r="33" spans="2:11" ht="13.5" customHeight="1">
      <c r="B33" s="56">
        <v>6</v>
      </c>
      <c r="C33" s="435" t="s">
        <v>101</v>
      </c>
      <c r="D33" s="435"/>
      <c r="E33" s="435"/>
      <c r="F33" s="435"/>
      <c r="G33" s="435"/>
      <c r="H33" s="435"/>
      <c r="I33" s="435"/>
      <c r="J33" s="435"/>
      <c r="K33" s="435"/>
    </row>
    <row r="34" spans="1:11" ht="33" customHeight="1">
      <c r="A34" s="16"/>
      <c r="B34" s="16"/>
      <c r="C34" s="425" t="s">
        <v>102</v>
      </c>
      <c r="D34" s="426"/>
      <c r="E34" s="426"/>
      <c r="F34" s="432" t="s">
        <v>117</v>
      </c>
      <c r="G34" s="433"/>
      <c r="H34" s="433"/>
      <c r="I34" s="433"/>
      <c r="J34" s="433"/>
      <c r="K34" s="433"/>
    </row>
    <row r="35" spans="1:11" ht="30" customHeight="1">
      <c r="A35" s="16"/>
      <c r="B35" s="16"/>
      <c r="C35" s="425" t="s">
        <v>103</v>
      </c>
      <c r="D35" s="426"/>
      <c r="E35" s="426"/>
      <c r="F35" s="422" t="s">
        <v>213</v>
      </c>
      <c r="G35" s="423"/>
      <c r="H35" s="423"/>
      <c r="I35" s="423"/>
      <c r="J35" s="423"/>
      <c r="K35" s="423"/>
    </row>
    <row r="36" spans="1:11" ht="39.75" customHeight="1">
      <c r="A36" s="16"/>
      <c r="B36" s="16"/>
      <c r="C36" s="425" t="s">
        <v>104</v>
      </c>
      <c r="D36" s="426"/>
      <c r="E36" s="426"/>
      <c r="F36" s="422" t="s">
        <v>160</v>
      </c>
      <c r="G36" s="423"/>
      <c r="H36" s="423"/>
      <c r="I36" s="423"/>
      <c r="J36" s="423"/>
      <c r="K36" s="423"/>
    </row>
    <row r="37" spans="1:11" ht="72" customHeight="1">
      <c r="A37" s="16"/>
      <c r="B37" s="16"/>
      <c r="C37" s="425" t="s">
        <v>105</v>
      </c>
      <c r="D37" s="426"/>
      <c r="E37" s="426"/>
      <c r="F37" s="422" t="s">
        <v>161</v>
      </c>
      <c r="G37" s="423"/>
      <c r="H37" s="423"/>
      <c r="I37" s="423"/>
      <c r="J37" s="423"/>
      <c r="K37" s="423"/>
    </row>
    <row r="38" spans="1:11" ht="14.25" customHeight="1">
      <c r="A38" s="16"/>
      <c r="B38" s="16"/>
      <c r="C38" s="401"/>
      <c r="D38" s="401"/>
      <c r="E38" s="401"/>
      <c r="F38" s="188"/>
      <c r="G38" s="188"/>
      <c r="H38" s="188"/>
      <c r="I38" s="188"/>
      <c r="J38" s="188"/>
      <c r="K38" s="188"/>
    </row>
    <row r="39" spans="1:11" ht="7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5">
      <c r="C40" s="424"/>
      <c r="D40" s="424"/>
      <c r="E40" s="424"/>
      <c r="F40" s="424"/>
      <c r="G40" s="16"/>
      <c r="H40" s="16"/>
      <c r="I40" s="16"/>
      <c r="J40" s="16"/>
      <c r="K40" s="16"/>
    </row>
    <row r="41" spans="3:11" ht="15">
      <c r="C41" s="206"/>
      <c r="D41" s="206"/>
      <c r="E41" s="206"/>
      <c r="F41" s="206"/>
      <c r="G41" s="189"/>
      <c r="H41" s="16"/>
      <c r="I41" s="416"/>
      <c r="J41" s="416"/>
      <c r="K41" s="416"/>
    </row>
    <row r="42" spans="3:11" ht="27.75" customHeight="1">
      <c r="C42" s="421" t="s">
        <v>162</v>
      </c>
      <c r="D42" s="421"/>
      <c r="E42" s="421"/>
      <c r="F42" s="421"/>
      <c r="G42" s="207"/>
      <c r="H42" s="208"/>
      <c r="I42" s="417" t="s">
        <v>163</v>
      </c>
      <c r="J42" s="418"/>
      <c r="K42" s="419"/>
    </row>
    <row r="43" spans="3:11" ht="12.75">
      <c r="C43" s="16"/>
      <c r="D43" s="16"/>
      <c r="E43" s="16"/>
      <c r="F43" s="16"/>
      <c r="G43" s="189" t="s">
        <v>0</v>
      </c>
      <c r="H43" s="16"/>
      <c r="I43" s="416" t="s">
        <v>1</v>
      </c>
      <c r="J43" s="416"/>
      <c r="K43" s="416"/>
    </row>
    <row r="45" spans="3:11" ht="12.75">
      <c r="C45" s="126"/>
      <c r="D45" s="126"/>
      <c r="E45" s="126"/>
      <c r="F45" s="126"/>
      <c r="G45" s="126"/>
      <c r="H45" s="126"/>
      <c r="I45" s="126"/>
      <c r="J45" s="126"/>
      <c r="K45" s="126"/>
    </row>
    <row r="46" spans="3:11" ht="12.75">
      <c r="C46" s="126"/>
      <c r="D46" s="126"/>
      <c r="E46" s="126"/>
      <c r="F46" s="126"/>
      <c r="G46" s="126"/>
      <c r="H46" s="126"/>
      <c r="I46" s="126"/>
      <c r="J46" s="126"/>
      <c r="K46" s="126"/>
    </row>
    <row r="47" spans="3:11" ht="12.75">
      <c r="C47" s="126"/>
      <c r="D47" s="126"/>
      <c r="E47" s="126"/>
      <c r="F47" s="126"/>
      <c r="G47" s="126"/>
      <c r="H47" s="126"/>
      <c r="I47" s="126"/>
      <c r="J47" s="126"/>
      <c r="K47" s="126"/>
    </row>
  </sheetData>
  <sheetProtection/>
  <mergeCells count="41">
    <mergeCell ref="B22:K22"/>
    <mergeCell ref="C26:E26"/>
    <mergeCell ref="C34:E34"/>
    <mergeCell ref="F34:K34"/>
    <mergeCell ref="F31:K31"/>
    <mergeCell ref="C32:K32"/>
    <mergeCell ref="C33:K33"/>
    <mergeCell ref="C37:E37"/>
    <mergeCell ref="C38:E38"/>
    <mergeCell ref="F35:K35"/>
    <mergeCell ref="C36:E36"/>
    <mergeCell ref="F36:K36"/>
    <mergeCell ref="B2:K2"/>
    <mergeCell ref="C4:E4"/>
    <mergeCell ref="C5:E5"/>
    <mergeCell ref="C19:E19"/>
    <mergeCell ref="C18:E18"/>
    <mergeCell ref="C8:E8"/>
    <mergeCell ref="C9:E9"/>
    <mergeCell ref="B17:K17"/>
    <mergeCell ref="C15:E15"/>
    <mergeCell ref="C12:E12"/>
    <mergeCell ref="I41:K41"/>
    <mergeCell ref="I42:K42"/>
    <mergeCell ref="I43:K43"/>
    <mergeCell ref="C23:E23"/>
    <mergeCell ref="C24:E24"/>
    <mergeCell ref="C25:E25"/>
    <mergeCell ref="C42:F42"/>
    <mergeCell ref="F37:K37"/>
    <mergeCell ref="C40:F40"/>
    <mergeCell ref="C35:E35"/>
    <mergeCell ref="C6:E6"/>
    <mergeCell ref="C7:E7"/>
    <mergeCell ref="B11:K11"/>
    <mergeCell ref="C21:E21"/>
    <mergeCell ref="C10:E10"/>
    <mergeCell ref="C20:E20"/>
    <mergeCell ref="C16:E16"/>
    <mergeCell ref="B13:K13"/>
    <mergeCell ref="B14:K14"/>
  </mergeCells>
  <printOptions/>
  <pageMargins left="0.6692913385826772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2019-04-26T05:43:55Z</cp:lastPrinted>
  <dcterms:created xsi:type="dcterms:W3CDTF">2019-01-09T14:21:23Z</dcterms:created>
  <dcterms:modified xsi:type="dcterms:W3CDTF">2020-04-06T07:00:52Z</dcterms:modified>
  <cp:category/>
  <cp:version/>
  <cp:contentType/>
  <cp:contentStatus/>
</cp:coreProperties>
</file>